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9540" tabRatio="5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'Sheet1'!$A$1:$H$119</definedName>
    <definedName name="DB">'Sheet1'!$A$1:$H$119</definedName>
    <definedName name="GrdLkUp">'Sheet1'!$B$148:$N$149</definedName>
    <definedName name="Sec1">'Sheet1'!$B$145:$B$146</definedName>
    <definedName name="Sec2">'Sheet1'!$C$145:$C$146</definedName>
    <definedName name="Sec3">'Sheet1'!$D$145:$D$146</definedName>
    <definedName name="Sec4">'Sheet1'!$E$145:$E$146</definedName>
    <definedName name="Sec5">'Sheet1'!$F$145:$F$146</definedName>
    <definedName name="Sec6">'Sheet1'!$G$145:$G$146</definedName>
  </definedNames>
  <calcPr fullCalcOnLoad="1"/>
</workbook>
</file>

<file path=xl/sharedStrings.xml><?xml version="1.0" encoding="utf-8"?>
<sst xmlns="http://schemas.openxmlformats.org/spreadsheetml/2006/main" count="275" uniqueCount="151">
  <si>
    <t>Student</t>
  </si>
  <si>
    <t>Sec</t>
  </si>
  <si>
    <t>Ppr1</t>
  </si>
  <si>
    <t>Ppr2</t>
  </si>
  <si>
    <t>Ppr3</t>
  </si>
  <si>
    <t>Ppr4</t>
  </si>
  <si>
    <t>Prtcptn</t>
  </si>
  <si>
    <t>FnlGrd</t>
  </si>
  <si>
    <t>Student 1</t>
  </si>
  <si>
    <t>1</t>
  </si>
  <si>
    <t>Student 2</t>
  </si>
  <si>
    <t>3</t>
  </si>
  <si>
    <t>Student 3</t>
  </si>
  <si>
    <t>5</t>
  </si>
  <si>
    <t>Student 4</t>
  </si>
  <si>
    <t>4</t>
  </si>
  <si>
    <t>Student 5</t>
  </si>
  <si>
    <t>6</t>
  </si>
  <si>
    <t>Student 6</t>
  </si>
  <si>
    <t>2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</si>
  <si>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</si>
  <si>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</si>
  <si>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</si>
  <si>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</si>
  <si>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</si>
  <si>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</si>
  <si>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</si>
  <si>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</si>
  <si>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</si>
  <si>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</si>
  <si>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</si>
  <si>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</si>
  <si>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</si>
  <si>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</si>
  <si>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</si>
  <si>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</si>
  <si>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</si>
  <si>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</si>
  <si>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</si>
  <si>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</si>
  <si>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</si>
  <si>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</si>
  <si>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</si>
  <si>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</si>
  <si>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</si>
  <si>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</si>
  <si>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</si>
  <si>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</si>
  <si>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</si>
  <si>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</si>
  <si>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</si>
  <si>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</si>
  <si>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</si>
  <si>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</si>
  <si>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</si>
  <si>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</si>
  <si>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</si>
  <si>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</si>
  <si>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</si>
  <si>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</si>
  <si>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</si>
  <si>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</si>
  <si>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</si>
  <si>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</si>
  <si>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</si>
  <si>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</si>
  <si>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</si>
  <si>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</si>
  <si>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</si>
  <si>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60</t>
  </si>
  <si>
    <t>Student 61</t>
  </si>
  <si>
    <t>Student 62</t>
  </si>
  <si>
    <t>Student 63</t>
  </si>
  <si>
    <t>Student 64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</si>
  <si>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</si>
  <si>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</si>
  <si>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</si>
  <si>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</si>
  <si>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</si>
  <si>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</si>
  <si>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</si>
  <si>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</si>
  <si>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</si>
  <si>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</si>
  <si>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</si>
  <si>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</si>
  <si>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</si>
  <si>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</si>
  <si>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</si>
  <si>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</si>
  <si>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</si>
  <si>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</si>
  <si>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</si>
  <si>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</si>
  <si>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</si>
  <si>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</si>
  <si>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</si>
  <si>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</si>
  <si>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</si>
  <si>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</si>
  <si>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</si>
  <si>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</si>
  <si>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</si>
  <si>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</si>
  <si>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</si>
  <si>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</si>
  <si>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</si>
  <si>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</si>
  <si>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</si>
  <si>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</si>
  <si>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</si>
  <si>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</si>
  <si>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</si>
  <si>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</si>
  <si>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</si>
  <si>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</si>
  <si>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</si>
  <si>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</si>
  <si>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</si>
  <si>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</si>
  <si>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</si>
  <si>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</si>
  <si>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</si>
  <si>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</si>
  <si>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</si>
  <si>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</si>
  <si>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</si>
  <si>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</si>
  <si>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</si>
  <si>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</si>
  <si>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</si>
  <si>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</si>
  <si>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TtlCnt</t>
  </si>
  <si>
    <t>TtlAvg</t>
  </si>
  <si>
    <t>Sec1Cnt</t>
  </si>
  <si>
    <t>Sec1Avg</t>
  </si>
  <si>
    <t>Sec2Cnt</t>
  </si>
  <si>
    <t>Sec2Avg</t>
  </si>
  <si>
    <t>ABCnt</t>
  </si>
  <si>
    <t>ABAvg</t>
  </si>
  <si>
    <t>Sec3Cnt</t>
  </si>
  <si>
    <t>Sec4Cnt</t>
  </si>
  <si>
    <t>Sec4Avg</t>
  </si>
  <si>
    <t>CDCnt</t>
  </si>
  <si>
    <t>CDAvg</t>
  </si>
  <si>
    <t>Sec5Cnt</t>
  </si>
  <si>
    <t>Sec5Avg</t>
  </si>
  <si>
    <t>Sec6Cnt</t>
  </si>
  <si>
    <t>Sec6Avg</t>
  </si>
  <si>
    <t>EFCnt</t>
  </si>
  <si>
    <t>EFAvg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</si>
</sst>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A1:IV16384"/>
    </sheetView>
  </sheetViews>
  <sheetFormatPr defaultColWidth="9.140625" defaultRowHeight="12.75"/>
  <cols>
    <col min="1" max="1" width="11.421875" style="0" customWidth="1"/>
    <col min="2" max="2" width="7.8515625" style="0" customWidth="1"/>
  </cols>
  <sheetData>
    <row r="1" spans="1:8" ht="12.75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8</v>
      </c>
      <c r="B2" s="1" t="s">
        <v>9</v>
      </c>
      <c r="C2" s="2">
        <v>2.3</v>
      </c>
      <c r="D2" s="2">
        <v>2.7</v>
      </c>
      <c r="E2" s="2">
        <v>3</v>
      </c>
      <c r="F2" s="2">
        <v>3.3</v>
      </c>
      <c r="G2" s="2">
        <v>2</v>
      </c>
      <c r="H2" s="2">
        <f>HLOOKUP((C2*0.15)+(D2*0.2)+(E2*0.2)+(F2*0.25)+(G2*0.2),GrdLkUp,2)</f>
        <v>2.7</v>
      </c>
    </row>
    <row r="3" spans="1:8" ht="12.75">
      <c r="A3" t="s">
        <v>10</v>
      </c>
      <c r="B3" s="1" t="s">
        <v>11</v>
      </c>
      <c r="C3" s="2">
        <v>3.7</v>
      </c>
      <c r="D3" s="2">
        <v>2.3</v>
      </c>
      <c r="E3" s="2">
        <v>3.3</v>
      </c>
      <c r="F3" s="2">
        <v>3.7</v>
      </c>
      <c r="G3" s="2">
        <v>3</v>
      </c>
      <c r="H3" s="2">
        <f aca="true" t="shared" si="0" ref="H3:H18">HLOOKUP((C3*0.15)+(D3*0.2)+(E3*0.2)+(F3*0.25)+(G3*0.2),GrdLkUp,2)</f>
        <v>3.3</v>
      </c>
    </row>
    <row r="4" spans="1:8" ht="12.75">
      <c r="A4" t="s">
        <v>12</v>
      </c>
      <c r="B4" s="1" t="s">
        <v>13</v>
      </c>
      <c r="C4" s="2"/>
      <c r="D4" s="2">
        <v>2</v>
      </c>
      <c r="E4" s="2">
        <v>1.7</v>
      </c>
      <c r="F4" s="2">
        <v>3</v>
      </c>
      <c r="G4" s="2">
        <v>3</v>
      </c>
      <c r="H4" s="2">
        <f t="shared" si="0"/>
        <v>2</v>
      </c>
    </row>
    <row r="5" spans="1:8" ht="12.75">
      <c r="A5" t="s">
        <v>14</v>
      </c>
      <c r="B5" s="1" t="s">
        <v>15</v>
      </c>
      <c r="C5" s="2">
        <v>3</v>
      </c>
      <c r="D5" s="2">
        <v>3</v>
      </c>
      <c r="E5" s="2">
        <v>3.3</v>
      </c>
      <c r="F5" s="2">
        <v>3.7</v>
      </c>
      <c r="G5" s="2">
        <v>4</v>
      </c>
      <c r="H5" s="2">
        <f t="shared" si="0"/>
        <v>3.3</v>
      </c>
    </row>
    <row r="6" spans="1:8" ht="12.75">
      <c r="A6" t="s">
        <v>16</v>
      </c>
      <c r="B6" s="1" t="s">
        <v>17</v>
      </c>
      <c r="C6" s="2">
        <v>3</v>
      </c>
      <c r="D6" s="2">
        <v>2</v>
      </c>
      <c r="E6" s="2">
        <v>3.3</v>
      </c>
      <c r="F6" s="2">
        <v>3.3</v>
      </c>
      <c r="G6" s="2">
        <v>3</v>
      </c>
      <c r="H6" s="2">
        <f t="shared" si="0"/>
        <v>3</v>
      </c>
    </row>
    <row r="7" spans="1:8" ht="12.75">
      <c r="A7" t="s">
        <v>18</v>
      </c>
      <c r="B7" s="1" t="s">
        <v>19</v>
      </c>
      <c r="C7" s="2">
        <v>3.3</v>
      </c>
      <c r="D7" s="2">
        <v>3.7</v>
      </c>
      <c r="E7" s="2">
        <v>4</v>
      </c>
      <c r="F7" s="2">
        <v>4.3</v>
      </c>
      <c r="G7" s="2">
        <v>4</v>
      </c>
      <c r="H7" s="2">
        <f t="shared" si="0"/>
        <v>4</v>
      </c>
    </row>
    <row r="8" spans="1:8" ht="12.75">
      <c r="A8" t="s">
        <v>20</v>
      </c>
      <c r="B8" s="1" t="s">
        <v>9</v>
      </c>
      <c r="C8" s="2">
        <v>2.3</v>
      </c>
      <c r="D8" s="2">
        <v>2.3</v>
      </c>
      <c r="E8" s="2">
        <v>3.3</v>
      </c>
      <c r="F8" s="2">
        <v>3.7</v>
      </c>
      <c r="G8" s="2">
        <v>3</v>
      </c>
      <c r="H8" s="2">
        <f t="shared" si="0"/>
        <v>3</v>
      </c>
    </row>
    <row r="9" spans="1:8" ht="12.75">
      <c r="A9" t="s">
        <v>21</v>
      </c>
      <c r="B9" s="1" t="s">
        <v>11</v>
      </c>
      <c r="C9" s="2">
        <v>1.7</v>
      </c>
      <c r="D9" s="2">
        <v>3</v>
      </c>
      <c r="E9" s="2">
        <v>3.3</v>
      </c>
      <c r="F9" s="2">
        <v>2.7</v>
      </c>
      <c r="G9" s="2">
        <v>3</v>
      </c>
      <c r="H9" s="2">
        <f t="shared" si="0"/>
        <v>2.7</v>
      </c>
    </row>
    <row r="10" spans="1:8" ht="12.75">
      <c r="A10" t="s">
        <v>22</v>
      </c>
      <c r="B10" s="1" t="s">
        <v>13</v>
      </c>
      <c r="C10" s="2">
        <v>3.7</v>
      </c>
      <c r="D10" s="2"/>
      <c r="E10" s="2">
        <v>3.7</v>
      </c>
      <c r="F10" s="2">
        <v>3.3</v>
      </c>
      <c r="G10" s="2">
        <v>3</v>
      </c>
      <c r="H10" s="2">
        <f t="shared" si="0"/>
        <v>2.7</v>
      </c>
    </row>
    <row r="11" spans="1:8" ht="12.75">
      <c r="A11" t="s">
        <v>23</v>
      </c>
      <c r="B11" s="1" t="s">
        <v>15</v>
      </c>
      <c r="C11" s="2">
        <v>3.3</v>
      </c>
      <c r="D11" s="2">
        <v>3.3</v>
      </c>
      <c r="E11" s="2">
        <v>2</v>
      </c>
      <c r="F11" s="2">
        <v>3.7</v>
      </c>
      <c r="G11" s="2">
        <v>3</v>
      </c>
      <c r="H11" s="2">
        <f t="shared" si="0"/>
        <v>3</v>
      </c>
    </row>
    <row r="12" spans="1:8" ht="12.75">
      <c r="A12" t="s">
        <v>24</v>
      </c>
      <c r="B12" s="1" t="s">
        <v>17</v>
      </c>
      <c r="C12" s="2">
        <v>2.7</v>
      </c>
      <c r="D12" s="2">
        <v>3</v>
      </c>
      <c r="E12" s="2"/>
      <c r="F12" s="2">
        <v>4</v>
      </c>
      <c r="G12" s="2">
        <v>2</v>
      </c>
      <c r="H12" s="2">
        <f t="shared" si="0"/>
        <v>2.3</v>
      </c>
    </row>
    <row r="13" spans="1:8" ht="12.75">
      <c r="A13" t="s">
        <v>25</v>
      </c>
      <c r="B13" s="1" t="s">
        <v>19</v>
      </c>
      <c r="C13" s="2">
        <v>0.7</v>
      </c>
      <c r="D13" s="2">
        <v>1</v>
      </c>
      <c r="E13" s="2"/>
      <c r="F13" s="2">
        <v>1.7</v>
      </c>
      <c r="G13" s="2">
        <v>2</v>
      </c>
      <c r="H13" s="2">
        <f t="shared" si="0"/>
        <v>1</v>
      </c>
    </row>
    <row r="14" spans="1:8" ht="12.75">
      <c r="A14" t="s">
        <v>26</v>
      </c>
      <c r="B14" s="1" t="s">
        <v>9</v>
      </c>
      <c r="C14" s="2">
        <v>1</v>
      </c>
      <c r="D14" s="2">
        <v>2</v>
      </c>
      <c r="E14" s="2">
        <v>2.3</v>
      </c>
      <c r="F14" s="2">
        <v>2.3</v>
      </c>
      <c r="G14" s="2">
        <v>1</v>
      </c>
      <c r="H14" s="2">
        <f t="shared" si="0"/>
        <v>1.7</v>
      </c>
    </row>
    <row r="15" spans="1:8" ht="12.75">
      <c r="A15" t="s">
        <v>27</v>
      </c>
      <c r="B15" s="1" t="s">
        <v>11</v>
      </c>
      <c r="C15" s="2">
        <v>2</v>
      </c>
      <c r="D15" s="2">
        <v>1.7</v>
      </c>
      <c r="E15" s="2">
        <v>2.3</v>
      </c>
      <c r="F15" s="2">
        <v>3.3</v>
      </c>
      <c r="G15" s="2">
        <v>2</v>
      </c>
      <c r="H15" s="2">
        <f t="shared" si="0"/>
        <v>2.3</v>
      </c>
    </row>
    <row r="16" spans="1:8" ht="12.75">
      <c r="A16" t="s">
        <v>28</v>
      </c>
      <c r="B16" s="1" t="s">
        <v>13</v>
      </c>
      <c r="C16" s="2">
        <v>1.3</v>
      </c>
      <c r="D16" s="2">
        <v>2.7</v>
      </c>
      <c r="E16" s="2">
        <v>2.3</v>
      </c>
      <c r="F16" s="2">
        <v>3.7</v>
      </c>
      <c r="G16" s="2">
        <v>3</v>
      </c>
      <c r="H16" s="2">
        <f t="shared" si="0"/>
        <v>2.7</v>
      </c>
    </row>
    <row r="17" spans="1:8" ht="12.75">
      <c r="A17" t="s">
        <v>29</v>
      </c>
      <c r="B17" s="1" t="s">
        <v>15</v>
      </c>
      <c r="C17" s="2">
        <v>2.7</v>
      </c>
      <c r="D17" s="2">
        <v>3.7</v>
      </c>
      <c r="E17" s="2">
        <v>4</v>
      </c>
      <c r="F17" s="2"/>
      <c r="G17" s="2">
        <v>2</v>
      </c>
      <c r="H17" s="2">
        <f t="shared" si="0"/>
        <v>2.3</v>
      </c>
    </row>
    <row r="18" spans="1:8" ht="12.75">
      <c r="A18" t="s">
        <v>30</v>
      </c>
      <c r="B18" s="1" t="s">
        <v>19</v>
      </c>
      <c r="C18" s="2">
        <v>2.3</v>
      </c>
      <c r="D18" s="2">
        <v>3</v>
      </c>
      <c r="E18" s="2">
        <v>3.3</v>
      </c>
      <c r="F18" s="2">
        <v>3.7</v>
      </c>
      <c r="G18" s="2">
        <v>3</v>
      </c>
      <c r="H18" s="2">
        <f t="shared" si="0"/>
        <v>3</v>
      </c>
    </row>
    <row r="19" spans="1:8" ht="12.75">
      <c r="A19" t="s">
        <v>31</v>
      </c>
      <c r="B19" s="1" t="s">
        <v>9</v>
      </c>
      <c r="C19" s="2"/>
      <c r="D19" s="2">
        <v>4</v>
      </c>
      <c r="E19" s="2">
        <v>4.3</v>
      </c>
      <c r="F19" s="2">
        <v>4</v>
      </c>
      <c r="G19" s="2">
        <v>4</v>
      </c>
      <c r="H19" s="2">
        <f aca="true" t="shared" si="1" ref="H19:H34">HLOOKUP((C19*0.15)+(D19*0.2)+(E19*0.2)+(F19*0.25)+(G19*0.2),GrdLkUp,2)</f>
        <v>3.3</v>
      </c>
    </row>
    <row r="20" spans="1:8" ht="12.75">
      <c r="A20" t="s">
        <v>32</v>
      </c>
      <c r="B20" s="1" t="s">
        <v>11</v>
      </c>
      <c r="C20" s="2">
        <v>2</v>
      </c>
      <c r="D20" s="2">
        <v>3</v>
      </c>
      <c r="E20" s="2">
        <v>3.3</v>
      </c>
      <c r="F20" s="2">
        <v>4</v>
      </c>
      <c r="G20" s="2">
        <v>2</v>
      </c>
      <c r="H20" s="2">
        <f t="shared" si="1"/>
        <v>3</v>
      </c>
    </row>
    <row r="21" spans="1:8" ht="12.75">
      <c r="A21" t="s">
        <v>33</v>
      </c>
      <c r="B21" s="1" t="s">
        <v>13</v>
      </c>
      <c r="C21" s="2">
        <v>4</v>
      </c>
      <c r="D21" s="2">
        <v>2.3</v>
      </c>
      <c r="E21" s="2">
        <v>2</v>
      </c>
      <c r="F21" s="2">
        <v>2.7</v>
      </c>
      <c r="G21" s="2">
        <v>2</v>
      </c>
      <c r="H21" s="2">
        <f t="shared" si="1"/>
        <v>2.7</v>
      </c>
    </row>
    <row r="22" spans="1:8" ht="12.75">
      <c r="A22" t="s">
        <v>34</v>
      </c>
      <c r="B22" s="1" t="s">
        <v>15</v>
      </c>
      <c r="C22" s="2">
        <v>4</v>
      </c>
      <c r="D22" s="2">
        <v>4.3</v>
      </c>
      <c r="E22" s="2">
        <v>3.3</v>
      </c>
      <c r="F22" s="2">
        <v>3.7</v>
      </c>
      <c r="G22" s="2">
        <v>3</v>
      </c>
      <c r="H22" s="2">
        <f t="shared" si="1"/>
        <v>3.7</v>
      </c>
    </row>
    <row r="23" spans="1:8" ht="12.75">
      <c r="A23" t="s">
        <v>35</v>
      </c>
      <c r="B23" s="1" t="s">
        <v>17</v>
      </c>
      <c r="C23" s="2">
        <v>3.7</v>
      </c>
      <c r="D23" s="2"/>
      <c r="E23" s="2">
        <v>3.7</v>
      </c>
      <c r="F23" s="2">
        <v>4</v>
      </c>
      <c r="G23" s="2">
        <v>3</v>
      </c>
      <c r="H23" s="2">
        <f t="shared" si="1"/>
        <v>3</v>
      </c>
    </row>
    <row r="24" spans="1:8" ht="12.75">
      <c r="A24" t="s">
        <v>36</v>
      </c>
      <c r="B24" s="1" t="s">
        <v>19</v>
      </c>
      <c r="C24" s="2">
        <v>2</v>
      </c>
      <c r="D24" s="2">
        <v>2</v>
      </c>
      <c r="E24" s="2">
        <v>3</v>
      </c>
      <c r="F24" s="2">
        <v>3.3</v>
      </c>
      <c r="G24" s="2">
        <v>2</v>
      </c>
      <c r="H24" s="2">
        <f t="shared" si="1"/>
        <v>2.7</v>
      </c>
    </row>
    <row r="25" spans="1:8" ht="12.75">
      <c r="A25" t="s">
        <v>37</v>
      </c>
      <c r="B25" s="1" t="s">
        <v>9</v>
      </c>
      <c r="C25" s="2">
        <v>2.7</v>
      </c>
      <c r="D25" s="2">
        <v>3</v>
      </c>
      <c r="E25" s="2">
        <v>3.7</v>
      </c>
      <c r="F25" s="2">
        <v>3.3</v>
      </c>
      <c r="G25" s="2">
        <v>2</v>
      </c>
      <c r="H25" s="2">
        <f t="shared" si="1"/>
        <v>3</v>
      </c>
    </row>
    <row r="26" spans="1:8" ht="12.75">
      <c r="A26" t="s">
        <v>38</v>
      </c>
      <c r="B26" s="1" t="s">
        <v>11</v>
      </c>
      <c r="C26" s="2">
        <v>1.7</v>
      </c>
      <c r="D26" s="2"/>
      <c r="E26" s="2">
        <v>2.3</v>
      </c>
      <c r="F26" s="2">
        <v>3.3</v>
      </c>
      <c r="G26" s="2">
        <v>2</v>
      </c>
      <c r="H26" s="2">
        <f t="shared" si="1"/>
        <v>2</v>
      </c>
    </row>
    <row r="27" spans="1:8" ht="12.75">
      <c r="A27" t="s">
        <v>39</v>
      </c>
      <c r="B27" s="1" t="s">
        <v>13</v>
      </c>
      <c r="C27" s="2">
        <v>4</v>
      </c>
      <c r="D27" s="2">
        <v>3.7</v>
      </c>
      <c r="E27" s="2">
        <v>4</v>
      </c>
      <c r="F27" s="2">
        <v>4.3</v>
      </c>
      <c r="G27" s="2">
        <v>4</v>
      </c>
      <c r="H27" s="2">
        <f t="shared" si="1"/>
        <v>4</v>
      </c>
    </row>
    <row r="28" spans="1:8" ht="12.75">
      <c r="A28" t="s">
        <v>40</v>
      </c>
      <c r="B28" s="1" t="s">
        <v>15</v>
      </c>
      <c r="C28" s="2">
        <v>2.3</v>
      </c>
      <c r="D28" s="2">
        <v>2.7</v>
      </c>
      <c r="E28" s="2">
        <v>3</v>
      </c>
      <c r="F28" s="2">
        <v>3.3</v>
      </c>
      <c r="G28" s="2">
        <v>3</v>
      </c>
      <c r="H28" s="2">
        <f t="shared" si="1"/>
        <v>3</v>
      </c>
    </row>
    <row r="29" spans="1:8" ht="12.75">
      <c r="A29" t="s">
        <v>41</v>
      </c>
      <c r="B29" s="1" t="s">
        <v>17</v>
      </c>
      <c r="C29" s="2">
        <v>2.7</v>
      </c>
      <c r="D29" s="2">
        <v>2.3</v>
      </c>
      <c r="E29" s="2">
        <v>3.3</v>
      </c>
      <c r="F29" s="2">
        <v>3.7</v>
      </c>
      <c r="G29" s="2">
        <v>3</v>
      </c>
      <c r="H29" s="2">
        <f t="shared" si="1"/>
        <v>3</v>
      </c>
    </row>
    <row r="30" spans="1:8" ht="12.75">
      <c r="A30" t="s">
        <v>42</v>
      </c>
      <c r="B30" s="1" t="s">
        <v>19</v>
      </c>
      <c r="C30" s="2">
        <v>3</v>
      </c>
      <c r="D30" s="2"/>
      <c r="E30" s="2">
        <v>1.7</v>
      </c>
      <c r="F30" s="2">
        <v>3</v>
      </c>
      <c r="G30" s="2">
        <v>4</v>
      </c>
      <c r="H30" s="2">
        <f t="shared" si="1"/>
        <v>2.3</v>
      </c>
    </row>
    <row r="31" spans="1:8" ht="12.75">
      <c r="A31" t="s">
        <v>43</v>
      </c>
      <c r="B31" s="1" t="s">
        <v>9</v>
      </c>
      <c r="C31" s="2">
        <v>1.7</v>
      </c>
      <c r="D31" s="2">
        <v>3</v>
      </c>
      <c r="E31" s="2">
        <v>3.3</v>
      </c>
      <c r="F31" s="2">
        <v>3.7</v>
      </c>
      <c r="G31" s="2">
        <v>3</v>
      </c>
      <c r="H31" s="2">
        <f t="shared" si="1"/>
        <v>3</v>
      </c>
    </row>
    <row r="32" spans="1:8" ht="12.75">
      <c r="A32" t="s">
        <v>44</v>
      </c>
      <c r="B32" s="1" t="s">
        <v>11</v>
      </c>
      <c r="C32" s="2">
        <v>2.3</v>
      </c>
      <c r="D32" s="2">
        <v>2</v>
      </c>
      <c r="E32" s="2">
        <v>3.3</v>
      </c>
      <c r="F32" s="2">
        <v>3.3</v>
      </c>
      <c r="G32" s="2">
        <v>4</v>
      </c>
      <c r="H32" s="2">
        <f t="shared" si="1"/>
        <v>3</v>
      </c>
    </row>
    <row r="33" spans="1:8" ht="12.75">
      <c r="A33" t="s">
        <v>45</v>
      </c>
      <c r="B33" s="1" t="s">
        <v>13</v>
      </c>
      <c r="C33" s="2">
        <v>3.3</v>
      </c>
      <c r="D33" s="2">
        <v>3.7</v>
      </c>
      <c r="E33" s="2">
        <v>4</v>
      </c>
      <c r="F33" s="2">
        <v>4.3</v>
      </c>
      <c r="G33" s="2">
        <v>3</v>
      </c>
      <c r="H33" s="2">
        <f t="shared" si="1"/>
        <v>3.7</v>
      </c>
    </row>
    <row r="34" spans="1:8" ht="12.75">
      <c r="A34" t="s">
        <v>46</v>
      </c>
      <c r="B34" s="1" t="s">
        <v>15</v>
      </c>
      <c r="C34" s="2">
        <v>3.7</v>
      </c>
      <c r="D34" s="2">
        <v>2.3</v>
      </c>
      <c r="E34" s="2"/>
      <c r="F34" s="2">
        <v>3.7</v>
      </c>
      <c r="G34" s="2">
        <v>3</v>
      </c>
      <c r="H34" s="2">
        <f t="shared" si="1"/>
        <v>2.7</v>
      </c>
    </row>
    <row r="35" spans="1:8" ht="12.75">
      <c r="A35" t="s">
        <v>47</v>
      </c>
      <c r="B35" s="1" t="s">
        <v>17</v>
      </c>
      <c r="C35" s="2">
        <v>2</v>
      </c>
      <c r="D35" s="2">
        <v>3</v>
      </c>
      <c r="E35" s="2">
        <v>3.3</v>
      </c>
      <c r="F35" s="2">
        <v>2.7</v>
      </c>
      <c r="G35" s="2">
        <v>3</v>
      </c>
      <c r="H35" s="2">
        <f aca="true" t="shared" si="2" ref="H35:H50">HLOOKUP((C35*0.15)+(D35*0.2)+(E35*0.2)+(F35*0.25)+(G35*0.2),GrdLkUp,2)</f>
        <v>2.7</v>
      </c>
    </row>
    <row r="36" spans="1:8" ht="12.75">
      <c r="A36" t="s">
        <v>48</v>
      </c>
      <c r="B36" s="1" t="s">
        <v>19</v>
      </c>
      <c r="C36" s="2">
        <v>2.7</v>
      </c>
      <c r="D36" s="2">
        <v>2</v>
      </c>
      <c r="E36" s="2">
        <v>3.7</v>
      </c>
      <c r="F36" s="2">
        <v>3.3</v>
      </c>
      <c r="G36" s="2">
        <v>3</v>
      </c>
      <c r="H36" s="2">
        <f t="shared" si="2"/>
        <v>3</v>
      </c>
    </row>
    <row r="37" spans="1:8" ht="12.75">
      <c r="A37" t="s">
        <v>49</v>
      </c>
      <c r="B37" s="1" t="s">
        <v>9</v>
      </c>
      <c r="C37" s="2">
        <v>3</v>
      </c>
      <c r="D37" s="2">
        <v>3.3</v>
      </c>
      <c r="E37" s="2">
        <v>2</v>
      </c>
      <c r="F37" s="2">
        <v>3.7</v>
      </c>
      <c r="G37" s="2">
        <v>2</v>
      </c>
      <c r="H37" s="2">
        <f t="shared" si="2"/>
        <v>2.7</v>
      </c>
    </row>
    <row r="38" spans="1:8" ht="12.75">
      <c r="A38" t="s">
        <v>50</v>
      </c>
      <c r="B38" s="1" t="s">
        <v>11</v>
      </c>
      <c r="C38" s="2">
        <v>3.3</v>
      </c>
      <c r="D38" s="2">
        <v>3</v>
      </c>
      <c r="E38" s="2">
        <v>3</v>
      </c>
      <c r="F38" s="2">
        <v>4</v>
      </c>
      <c r="G38" s="2">
        <v>2</v>
      </c>
      <c r="H38" s="2">
        <f t="shared" si="2"/>
        <v>3</v>
      </c>
    </row>
    <row r="39" spans="1:8" ht="12.75">
      <c r="A39" t="s">
        <v>51</v>
      </c>
      <c r="B39" s="1" t="s">
        <v>13</v>
      </c>
      <c r="C39" s="2">
        <v>3.3</v>
      </c>
      <c r="D39" s="2">
        <v>1</v>
      </c>
      <c r="E39" s="2">
        <v>1.3</v>
      </c>
      <c r="F39" s="2">
        <v>1.7</v>
      </c>
      <c r="G39" s="2">
        <v>1</v>
      </c>
      <c r="H39" s="2">
        <f t="shared" si="2"/>
        <v>1.7</v>
      </c>
    </row>
    <row r="40" spans="1:8" ht="12.75">
      <c r="A40" t="s">
        <v>52</v>
      </c>
      <c r="B40" s="1" t="s">
        <v>15</v>
      </c>
      <c r="C40" s="2">
        <v>1.7</v>
      </c>
      <c r="D40" s="2">
        <v>2</v>
      </c>
      <c r="E40" s="2">
        <v>2.3</v>
      </c>
      <c r="F40" s="2">
        <v>2.3</v>
      </c>
      <c r="G40" s="2">
        <v>2</v>
      </c>
      <c r="H40" s="2">
        <f t="shared" si="2"/>
        <v>2</v>
      </c>
    </row>
    <row r="41" spans="1:8" ht="12.75">
      <c r="A41" t="s">
        <v>53</v>
      </c>
      <c r="B41" s="1" t="s">
        <v>17</v>
      </c>
      <c r="C41" s="2">
        <v>2.3</v>
      </c>
      <c r="D41" s="2">
        <v>1.7</v>
      </c>
      <c r="E41" s="2">
        <v>2.3</v>
      </c>
      <c r="F41" s="2">
        <v>3.3</v>
      </c>
      <c r="G41" s="2">
        <v>3</v>
      </c>
      <c r="H41" s="2">
        <f t="shared" si="2"/>
        <v>2.7</v>
      </c>
    </row>
    <row r="42" spans="1:8" ht="12.75">
      <c r="A42" t="s">
        <v>54</v>
      </c>
      <c r="B42" s="1" t="s">
        <v>19</v>
      </c>
      <c r="C42" s="2">
        <v>4</v>
      </c>
      <c r="D42" s="2"/>
      <c r="E42" s="2">
        <v>2.3</v>
      </c>
      <c r="F42" s="2">
        <v>3.7</v>
      </c>
      <c r="G42" s="2">
        <v>2</v>
      </c>
      <c r="H42" s="2">
        <f t="shared" si="2"/>
        <v>2.3</v>
      </c>
    </row>
    <row r="43" spans="1:8" ht="12.75">
      <c r="A43" t="s">
        <v>55</v>
      </c>
      <c r="B43" s="1" t="s">
        <v>9</v>
      </c>
      <c r="C43" s="2">
        <v>3.7</v>
      </c>
      <c r="D43" s="2">
        <v>3.7</v>
      </c>
      <c r="E43" s="2">
        <v>4</v>
      </c>
      <c r="F43" s="2">
        <v>4</v>
      </c>
      <c r="G43" s="2">
        <v>4</v>
      </c>
      <c r="H43" s="2">
        <f t="shared" si="2"/>
        <v>4</v>
      </c>
    </row>
    <row r="44" spans="1:8" ht="12.75">
      <c r="A44" t="s">
        <v>56</v>
      </c>
      <c r="B44" s="1" t="s">
        <v>11</v>
      </c>
      <c r="C44" s="2">
        <v>2</v>
      </c>
      <c r="D44" s="2">
        <v>4</v>
      </c>
      <c r="E44" s="2">
        <v>4</v>
      </c>
      <c r="F44" s="2">
        <v>3.7</v>
      </c>
      <c r="G44" s="2">
        <v>3</v>
      </c>
      <c r="H44" s="2">
        <f t="shared" si="2"/>
        <v>3.3</v>
      </c>
    </row>
    <row r="45" spans="1:8" ht="12.75">
      <c r="A45" t="s">
        <v>57</v>
      </c>
      <c r="B45" s="1" t="s">
        <v>13</v>
      </c>
      <c r="C45" s="2">
        <v>2.7</v>
      </c>
      <c r="D45" s="2">
        <v>3</v>
      </c>
      <c r="E45" s="2">
        <v>3.3</v>
      </c>
      <c r="F45" s="2">
        <v>3.7</v>
      </c>
      <c r="G45" s="2">
        <v>4</v>
      </c>
      <c r="H45" s="2">
        <f t="shared" si="2"/>
        <v>3.3</v>
      </c>
    </row>
    <row r="46" spans="1:8" ht="12.75">
      <c r="A46" t="s">
        <v>58</v>
      </c>
      <c r="B46" s="1" t="s">
        <v>15</v>
      </c>
      <c r="C46" s="2">
        <v>3</v>
      </c>
      <c r="D46" s="2">
        <v>4</v>
      </c>
      <c r="E46" s="2">
        <v>4.3</v>
      </c>
      <c r="F46" s="2">
        <v>4</v>
      </c>
      <c r="G46" s="2">
        <v>2</v>
      </c>
      <c r="H46" s="2">
        <f t="shared" si="2"/>
        <v>3.7</v>
      </c>
    </row>
    <row r="47" spans="1:8" ht="12.75">
      <c r="A47" t="s">
        <v>59</v>
      </c>
      <c r="B47" s="1" t="s">
        <v>17</v>
      </c>
      <c r="C47" s="2">
        <v>2</v>
      </c>
      <c r="D47" s="2">
        <v>3</v>
      </c>
      <c r="E47" s="2">
        <v>3.3</v>
      </c>
      <c r="F47" s="2">
        <v>4</v>
      </c>
      <c r="G47" s="2">
        <v>2</v>
      </c>
      <c r="H47" s="2">
        <f t="shared" si="2"/>
        <v>3</v>
      </c>
    </row>
    <row r="48" spans="1:8" ht="12.75">
      <c r="A48" t="s">
        <v>60</v>
      </c>
      <c r="B48" s="1" t="s">
        <v>19</v>
      </c>
      <c r="C48" s="2">
        <v>1.7</v>
      </c>
      <c r="D48" s="2">
        <v>2.3</v>
      </c>
      <c r="E48" s="2">
        <v>2</v>
      </c>
      <c r="F48" s="2">
        <v>2.7</v>
      </c>
      <c r="G48" s="2">
        <v>3</v>
      </c>
      <c r="H48" s="2">
        <f t="shared" si="2"/>
        <v>2.3</v>
      </c>
    </row>
    <row r="49" spans="1:8" ht="12.75">
      <c r="A49" t="s">
        <v>61</v>
      </c>
      <c r="B49" s="1" t="s">
        <v>9</v>
      </c>
      <c r="C49" s="2">
        <v>0.7</v>
      </c>
      <c r="D49" s="2">
        <v>4.3</v>
      </c>
      <c r="E49" s="2">
        <v>3.3</v>
      </c>
      <c r="F49" s="2">
        <v>3.7</v>
      </c>
      <c r="G49" s="2">
        <v>3</v>
      </c>
      <c r="H49" s="2">
        <f t="shared" si="2"/>
        <v>3.3</v>
      </c>
    </row>
    <row r="50" spans="1:8" ht="12.75">
      <c r="A50" t="s">
        <v>62</v>
      </c>
      <c r="B50" s="1" t="s">
        <v>11</v>
      </c>
      <c r="C50" s="2">
        <v>3.3</v>
      </c>
      <c r="D50" s="2">
        <v>3.3</v>
      </c>
      <c r="E50" s="2">
        <v>3.7</v>
      </c>
      <c r="F50" s="2">
        <v>4</v>
      </c>
      <c r="G50" s="2">
        <v>2</v>
      </c>
      <c r="H50" s="2">
        <f t="shared" si="2"/>
        <v>3.3</v>
      </c>
    </row>
    <row r="51" spans="1:8" ht="12.75">
      <c r="A51" t="s">
        <v>63</v>
      </c>
      <c r="B51" s="1" t="s">
        <v>13</v>
      </c>
      <c r="C51" s="2">
        <v>3.7</v>
      </c>
      <c r="D51" s="2">
        <v>2</v>
      </c>
      <c r="E51" s="2">
        <v>3</v>
      </c>
      <c r="F51" s="2">
        <v>3.3</v>
      </c>
      <c r="G51" s="2">
        <v>2</v>
      </c>
      <c r="H51" s="2">
        <f aca="true" t="shared" si="3" ref="H51:H66">HLOOKUP((C51*0.15)+(D51*0.2)+(E51*0.2)+(F51*0.25)+(G51*0.2),GrdLkUp,2)</f>
        <v>2.7</v>
      </c>
    </row>
    <row r="52" spans="1:8" ht="12.75">
      <c r="A52" t="s">
        <v>64</v>
      </c>
      <c r="B52" s="1" t="s">
        <v>15</v>
      </c>
      <c r="C52" s="2">
        <v>4</v>
      </c>
      <c r="D52" s="2">
        <v>3</v>
      </c>
      <c r="E52" s="2">
        <v>3.7</v>
      </c>
      <c r="F52" s="2">
        <v>3.3</v>
      </c>
      <c r="G52" s="2">
        <v>2</v>
      </c>
      <c r="H52" s="2">
        <f t="shared" si="3"/>
        <v>3.3</v>
      </c>
    </row>
    <row r="53" spans="1:8" ht="12.75">
      <c r="A53" t="s">
        <v>65</v>
      </c>
      <c r="B53" s="1" t="s">
        <v>17</v>
      </c>
      <c r="C53" s="2">
        <v>3</v>
      </c>
      <c r="D53" s="2">
        <v>1.7</v>
      </c>
      <c r="E53" s="2"/>
      <c r="F53" s="2">
        <v>3.3</v>
      </c>
      <c r="G53" s="2">
        <v>4</v>
      </c>
      <c r="H53" s="2">
        <f t="shared" si="3"/>
        <v>2.3</v>
      </c>
    </row>
    <row r="54" spans="1:8" ht="12.75">
      <c r="A54" t="s">
        <v>66</v>
      </c>
      <c r="B54" s="1" t="s">
        <v>19</v>
      </c>
      <c r="C54" s="2">
        <v>2</v>
      </c>
      <c r="D54" s="2">
        <v>3.7</v>
      </c>
      <c r="E54" s="2">
        <v>4</v>
      </c>
      <c r="F54" s="2">
        <v>4.3</v>
      </c>
      <c r="G54" s="2">
        <v>3</v>
      </c>
      <c r="H54" s="2">
        <f t="shared" si="3"/>
        <v>3.7</v>
      </c>
    </row>
    <row r="55" spans="1:8" ht="12.75">
      <c r="A55" t="s">
        <v>67</v>
      </c>
      <c r="B55" s="1" t="s">
        <v>9</v>
      </c>
      <c r="C55" s="2">
        <v>2.3</v>
      </c>
      <c r="D55" s="2">
        <v>2.7</v>
      </c>
      <c r="E55" s="2">
        <v>3</v>
      </c>
      <c r="F55" s="2">
        <v>3.3</v>
      </c>
      <c r="G55" s="2">
        <v>3</v>
      </c>
      <c r="H55" s="2">
        <f t="shared" si="3"/>
        <v>3</v>
      </c>
    </row>
    <row r="56" spans="1:8" ht="12.75">
      <c r="A56" t="s">
        <v>68</v>
      </c>
      <c r="B56" s="1" t="s">
        <v>11</v>
      </c>
      <c r="C56" s="2">
        <v>3.3</v>
      </c>
      <c r="D56" s="2">
        <v>2.3</v>
      </c>
      <c r="E56" s="2">
        <v>3.3</v>
      </c>
      <c r="F56" s="2">
        <v>3.7</v>
      </c>
      <c r="G56" s="2">
        <v>4</v>
      </c>
      <c r="H56" s="2">
        <f t="shared" si="3"/>
        <v>3.3</v>
      </c>
    </row>
    <row r="57" spans="1:8" ht="12.75">
      <c r="A57" t="s">
        <v>69</v>
      </c>
      <c r="B57" s="1" t="s">
        <v>19</v>
      </c>
      <c r="C57" s="2">
        <v>2.7</v>
      </c>
      <c r="D57" s="2">
        <v>3.7</v>
      </c>
      <c r="E57" s="2">
        <v>4</v>
      </c>
      <c r="F57" s="2">
        <v>4.3</v>
      </c>
      <c r="G57" s="2">
        <v>3</v>
      </c>
      <c r="H57" s="2">
        <f t="shared" si="3"/>
        <v>3.7</v>
      </c>
    </row>
    <row r="58" spans="1:8" ht="12.75">
      <c r="A58" t="s">
        <v>70</v>
      </c>
      <c r="B58" s="1" t="s">
        <v>9</v>
      </c>
      <c r="C58" s="2">
        <v>3</v>
      </c>
      <c r="D58" s="2">
        <v>2.3</v>
      </c>
      <c r="E58" s="2">
        <v>3.3</v>
      </c>
      <c r="F58" s="2">
        <v>3.7</v>
      </c>
      <c r="G58" s="2">
        <v>3</v>
      </c>
      <c r="H58" s="2">
        <f t="shared" si="3"/>
        <v>3</v>
      </c>
    </row>
    <row r="59" spans="1:8" ht="12.75">
      <c r="A59" t="s">
        <v>71</v>
      </c>
      <c r="B59" s="1" t="s">
        <v>11</v>
      </c>
      <c r="C59" s="2">
        <v>2</v>
      </c>
      <c r="D59" s="2">
        <v>3</v>
      </c>
      <c r="E59" s="2">
        <v>3.3</v>
      </c>
      <c r="F59" s="2">
        <v>2.7</v>
      </c>
      <c r="G59" s="2">
        <v>3</v>
      </c>
      <c r="H59" s="2">
        <f t="shared" si="3"/>
        <v>2.7</v>
      </c>
    </row>
    <row r="60" spans="1:8" ht="12.75">
      <c r="A60" t="s">
        <v>72</v>
      </c>
      <c r="B60" s="1" t="s">
        <v>13</v>
      </c>
      <c r="C60" s="2">
        <v>3</v>
      </c>
      <c r="D60" s="2">
        <v>2</v>
      </c>
      <c r="E60" s="2">
        <v>3.7</v>
      </c>
      <c r="F60" s="2">
        <v>3.3</v>
      </c>
      <c r="G60" s="2">
        <v>2</v>
      </c>
      <c r="H60" s="2">
        <f t="shared" si="3"/>
        <v>2.7</v>
      </c>
    </row>
    <row r="61" spans="1:8" ht="12.75">
      <c r="A61" t="s">
        <v>73</v>
      </c>
      <c r="B61" s="1" t="s">
        <v>15</v>
      </c>
      <c r="C61" s="2">
        <v>4</v>
      </c>
      <c r="D61" s="2">
        <v>3.3</v>
      </c>
      <c r="E61" s="2">
        <v>2</v>
      </c>
      <c r="F61" s="2">
        <v>3.7</v>
      </c>
      <c r="G61" s="2">
        <v>2</v>
      </c>
      <c r="H61" s="2">
        <f t="shared" si="3"/>
        <v>3</v>
      </c>
    </row>
    <row r="62" spans="1:8" ht="12.75">
      <c r="A62" t="s">
        <v>74</v>
      </c>
      <c r="B62" s="1" t="s">
        <v>11</v>
      </c>
      <c r="C62" s="2">
        <v>1</v>
      </c>
      <c r="D62" s="2"/>
      <c r="E62" s="2">
        <v>2.3</v>
      </c>
      <c r="F62" s="2">
        <v>3.3</v>
      </c>
      <c r="G62" s="2">
        <v>2</v>
      </c>
      <c r="H62" s="2">
        <f t="shared" si="3"/>
        <v>1.7</v>
      </c>
    </row>
    <row r="63" spans="1:8" ht="12.75">
      <c r="A63" t="s">
        <v>75</v>
      </c>
      <c r="B63" s="1" t="s">
        <v>13</v>
      </c>
      <c r="C63" s="2">
        <v>2.3</v>
      </c>
      <c r="D63" s="2">
        <v>2.7</v>
      </c>
      <c r="E63" s="2">
        <v>2.3</v>
      </c>
      <c r="F63" s="2">
        <v>3.7</v>
      </c>
      <c r="G63" s="2">
        <v>4</v>
      </c>
      <c r="H63" s="2">
        <f t="shared" si="3"/>
        <v>3</v>
      </c>
    </row>
    <row r="64" spans="1:8" ht="12.75">
      <c r="A64" t="s">
        <v>76</v>
      </c>
      <c r="B64" s="1" t="s">
        <v>15</v>
      </c>
      <c r="C64" s="2">
        <v>3.3</v>
      </c>
      <c r="D64" s="2">
        <v>3.7</v>
      </c>
      <c r="E64" s="2">
        <v>4</v>
      </c>
      <c r="F64" s="2">
        <v>4</v>
      </c>
      <c r="G64" s="2">
        <v>3</v>
      </c>
      <c r="H64" s="2">
        <f t="shared" si="3"/>
        <v>3.7</v>
      </c>
    </row>
    <row r="65" spans="1:8" ht="12.75">
      <c r="A65" t="s">
        <v>77</v>
      </c>
      <c r="B65" s="1" t="s">
        <v>17</v>
      </c>
      <c r="C65" s="2">
        <v>3.3</v>
      </c>
      <c r="D65" s="2">
        <v>4</v>
      </c>
      <c r="E65" s="2">
        <v>4</v>
      </c>
      <c r="F65" s="2">
        <v>3.7</v>
      </c>
      <c r="G65" s="2">
        <v>4</v>
      </c>
      <c r="H65" s="2">
        <f t="shared" si="3"/>
        <v>3.7</v>
      </c>
    </row>
    <row r="66" spans="1:8" ht="12.75">
      <c r="A66" t="s">
        <v>78</v>
      </c>
      <c r="B66" s="1" t="s">
        <v>19</v>
      </c>
      <c r="C66" s="2">
        <v>2.7</v>
      </c>
      <c r="D66" s="2">
        <v>3</v>
      </c>
      <c r="E66" s="2">
        <v>3.3</v>
      </c>
      <c r="F66" s="2">
        <v>3.7</v>
      </c>
      <c r="G66" s="2">
        <v>2</v>
      </c>
      <c r="H66" s="2">
        <f t="shared" si="3"/>
        <v>3</v>
      </c>
    </row>
    <row r="67" spans="1:8" ht="12.75">
      <c r="A67" t="s">
        <v>79</v>
      </c>
      <c r="B67" s="1" t="s">
        <v>9</v>
      </c>
      <c r="C67" s="2">
        <v>1.7</v>
      </c>
      <c r="D67" s="2">
        <v>4</v>
      </c>
      <c r="E67" s="2">
        <v>4.3</v>
      </c>
      <c r="F67" s="2">
        <v>4</v>
      </c>
      <c r="G67" s="2">
        <v>2</v>
      </c>
      <c r="H67" s="2">
        <f aca="true" t="shared" si="4" ref="H67:H82">HLOOKUP((C67*0.15)+(D67*0.2)+(E67*0.2)+(F67*0.25)+(G67*0.2),GrdLkUp,2)</f>
        <v>3.3</v>
      </c>
    </row>
    <row r="68" spans="1:8" ht="12.75">
      <c r="A68" t="s">
        <v>80</v>
      </c>
      <c r="B68" s="1" t="s">
        <v>11</v>
      </c>
      <c r="C68" s="2">
        <v>2</v>
      </c>
      <c r="D68" s="2">
        <v>3</v>
      </c>
      <c r="E68" s="2">
        <v>3.3</v>
      </c>
      <c r="F68" s="2">
        <v>4</v>
      </c>
      <c r="G68" s="2">
        <v>3</v>
      </c>
      <c r="H68" s="2">
        <f t="shared" si="4"/>
        <v>3.3</v>
      </c>
    </row>
    <row r="69" spans="1:8" ht="12.75">
      <c r="A69" t="s">
        <v>81</v>
      </c>
      <c r="B69" s="1" t="s">
        <v>13</v>
      </c>
      <c r="C69" s="2">
        <v>3.3</v>
      </c>
      <c r="D69" s="2">
        <v>2.3</v>
      </c>
      <c r="E69" s="2">
        <v>2</v>
      </c>
      <c r="F69" s="2">
        <v>2.7</v>
      </c>
      <c r="G69" s="2">
        <v>3</v>
      </c>
      <c r="H69" s="2">
        <f t="shared" si="4"/>
        <v>2.7</v>
      </c>
    </row>
    <row r="70" spans="1:8" ht="12.75">
      <c r="A70" t="s">
        <v>82</v>
      </c>
      <c r="B70" s="1" t="s">
        <v>17</v>
      </c>
      <c r="C70" s="2">
        <v>3</v>
      </c>
      <c r="D70" s="2">
        <v>2</v>
      </c>
      <c r="E70" s="2">
        <v>3.3</v>
      </c>
      <c r="F70" s="2">
        <v>3.3</v>
      </c>
      <c r="G70" s="2">
        <v>3</v>
      </c>
      <c r="H70" s="2">
        <f t="shared" si="4"/>
        <v>3</v>
      </c>
    </row>
    <row r="71" spans="1:8" ht="12.75">
      <c r="A71" t="s">
        <v>83</v>
      </c>
      <c r="B71" s="1" t="s">
        <v>19</v>
      </c>
      <c r="C71" s="2">
        <v>3.3</v>
      </c>
      <c r="D71" s="2">
        <v>3.7</v>
      </c>
      <c r="E71" s="2">
        <v>4</v>
      </c>
      <c r="F71" s="2">
        <v>4.3</v>
      </c>
      <c r="G71" s="2">
        <v>4</v>
      </c>
      <c r="H71" s="2">
        <f t="shared" si="4"/>
        <v>4</v>
      </c>
    </row>
    <row r="72" spans="1:8" ht="12.75">
      <c r="A72" t="s">
        <v>84</v>
      </c>
      <c r="B72" s="1" t="s">
        <v>9</v>
      </c>
      <c r="C72" s="2">
        <v>2.3</v>
      </c>
      <c r="D72" s="2">
        <v>2.3</v>
      </c>
      <c r="E72" s="2">
        <v>3.3</v>
      </c>
      <c r="F72" s="2">
        <v>3.7</v>
      </c>
      <c r="G72" s="2">
        <v>3</v>
      </c>
      <c r="H72" s="2">
        <f t="shared" si="4"/>
        <v>3</v>
      </c>
    </row>
    <row r="73" spans="1:8" ht="12.75">
      <c r="A73" t="s">
        <v>85</v>
      </c>
      <c r="B73" s="1" t="s">
        <v>11</v>
      </c>
      <c r="C73" s="2">
        <v>1.7</v>
      </c>
      <c r="D73" s="2">
        <v>3</v>
      </c>
      <c r="E73" s="2">
        <v>3.3</v>
      </c>
      <c r="F73" s="2">
        <v>2.7</v>
      </c>
      <c r="G73" s="2">
        <v>3</v>
      </c>
      <c r="H73" s="2">
        <f t="shared" si="4"/>
        <v>2.7</v>
      </c>
    </row>
    <row r="74" spans="1:8" ht="12.75">
      <c r="A74" t="s">
        <v>86</v>
      </c>
      <c r="B74" s="1" t="s">
        <v>13</v>
      </c>
      <c r="C74" s="2">
        <v>3.7</v>
      </c>
      <c r="D74" s="2">
        <v>2</v>
      </c>
      <c r="E74" s="2">
        <v>3.7</v>
      </c>
      <c r="F74" s="2">
        <v>3.3</v>
      </c>
      <c r="G74" s="2">
        <v>3</v>
      </c>
      <c r="H74" s="2">
        <f t="shared" si="4"/>
        <v>3</v>
      </c>
    </row>
    <row r="75" spans="1:8" ht="12.75">
      <c r="A75" t="s">
        <v>87</v>
      </c>
      <c r="B75" s="1" t="s">
        <v>15</v>
      </c>
      <c r="C75" s="2">
        <v>3.3</v>
      </c>
      <c r="D75" s="2">
        <v>3.3</v>
      </c>
      <c r="E75" s="2">
        <v>2</v>
      </c>
      <c r="F75" s="2">
        <v>3.7</v>
      </c>
      <c r="G75" s="2">
        <v>3</v>
      </c>
      <c r="H75" s="2">
        <f t="shared" si="4"/>
        <v>3</v>
      </c>
    </row>
    <row r="76" spans="1:8" ht="12.75">
      <c r="A76" t="s">
        <v>88</v>
      </c>
      <c r="B76" s="1" t="s">
        <v>17</v>
      </c>
      <c r="C76" s="2">
        <v>2.7</v>
      </c>
      <c r="D76" s="2">
        <v>3</v>
      </c>
      <c r="E76" s="2">
        <v>3</v>
      </c>
      <c r="F76" s="2">
        <v>4</v>
      </c>
      <c r="G76" s="2">
        <v>2</v>
      </c>
      <c r="H76" s="2">
        <f t="shared" si="4"/>
        <v>3</v>
      </c>
    </row>
    <row r="77" spans="1:8" ht="12.75">
      <c r="A77" t="s">
        <v>89</v>
      </c>
      <c r="B77" s="1" t="s">
        <v>19</v>
      </c>
      <c r="C77" s="2">
        <v>0.7</v>
      </c>
      <c r="D77" s="2">
        <v>1</v>
      </c>
      <c r="E77" s="2">
        <v>1.3</v>
      </c>
      <c r="F77" s="2">
        <v>1.7</v>
      </c>
      <c r="G77" s="2">
        <v>2</v>
      </c>
      <c r="H77" s="2">
        <f t="shared" si="4"/>
        <v>1.3</v>
      </c>
    </row>
    <row r="78" spans="1:8" ht="12.75">
      <c r="A78" t="s">
        <v>90</v>
      </c>
      <c r="B78" s="1" t="s">
        <v>9</v>
      </c>
      <c r="C78" s="2">
        <v>1</v>
      </c>
      <c r="D78" s="2">
        <v>2</v>
      </c>
      <c r="E78" s="2">
        <v>2.3</v>
      </c>
      <c r="F78" s="2">
        <v>2.3</v>
      </c>
      <c r="G78" s="2"/>
      <c r="H78" s="2">
        <f t="shared" si="4"/>
        <v>1.7</v>
      </c>
    </row>
    <row r="79" spans="1:8" ht="12.75">
      <c r="A79" t="s">
        <v>91</v>
      </c>
      <c r="B79" s="1" t="s">
        <v>11</v>
      </c>
      <c r="C79" s="2">
        <v>2</v>
      </c>
      <c r="D79" s="2"/>
      <c r="E79" s="2">
        <v>2.3</v>
      </c>
      <c r="F79" s="2">
        <v>3.3</v>
      </c>
      <c r="G79" s="2">
        <v>2</v>
      </c>
      <c r="H79" s="2">
        <f t="shared" si="4"/>
        <v>2</v>
      </c>
    </row>
    <row r="80" spans="1:8" ht="12.75">
      <c r="A80" t="s">
        <v>92</v>
      </c>
      <c r="B80" s="1" t="s">
        <v>13</v>
      </c>
      <c r="C80" s="2">
        <v>1.3</v>
      </c>
      <c r="D80" s="2">
        <v>2.7</v>
      </c>
      <c r="E80" s="2">
        <v>2.3</v>
      </c>
      <c r="F80" s="2">
        <v>3.7</v>
      </c>
      <c r="G80" s="2">
        <v>3</v>
      </c>
      <c r="H80" s="2">
        <f t="shared" si="4"/>
        <v>2.7</v>
      </c>
    </row>
    <row r="81" spans="1:8" ht="12.75">
      <c r="A81" t="s">
        <v>93</v>
      </c>
      <c r="B81" s="1" t="s">
        <v>15</v>
      </c>
      <c r="C81" s="2">
        <v>2.7</v>
      </c>
      <c r="D81" s="2">
        <v>3.7</v>
      </c>
      <c r="E81" s="2">
        <v>4</v>
      </c>
      <c r="F81" s="2">
        <v>4</v>
      </c>
      <c r="G81" s="2">
        <v>2</v>
      </c>
      <c r="H81" s="2">
        <f t="shared" si="4"/>
        <v>3.3</v>
      </c>
    </row>
    <row r="82" spans="1:8" ht="12.75">
      <c r="A82" t="s">
        <v>94</v>
      </c>
      <c r="B82" s="1" t="s">
        <v>19</v>
      </c>
      <c r="C82" s="2">
        <v>2.3</v>
      </c>
      <c r="D82" s="2">
        <v>3</v>
      </c>
      <c r="E82" s="2">
        <v>3.3</v>
      </c>
      <c r="F82" s="2">
        <v>3.7</v>
      </c>
      <c r="G82" s="2">
        <v>3</v>
      </c>
      <c r="H82" s="2">
        <f t="shared" si="4"/>
        <v>3</v>
      </c>
    </row>
    <row r="83" spans="1:8" ht="12.75">
      <c r="A83" t="s">
        <v>95</v>
      </c>
      <c r="B83" s="1" t="s">
        <v>9</v>
      </c>
      <c r="C83" s="2">
        <v>3.7</v>
      </c>
      <c r="D83" s="2">
        <v>4</v>
      </c>
      <c r="E83" s="2">
        <v>4.3</v>
      </c>
      <c r="F83" s="2">
        <v>4</v>
      </c>
      <c r="G83" s="2">
        <v>4</v>
      </c>
      <c r="H83" s="2">
        <f aca="true" t="shared" si="5" ref="H83:H98">HLOOKUP((C83*0.15)+(D83*0.2)+(E83*0.2)+(F83*0.25)+(G83*0.2),GrdLkUp,2)</f>
        <v>4</v>
      </c>
    </row>
    <row r="84" spans="1:8" ht="12.75">
      <c r="A84" t="s">
        <v>96</v>
      </c>
      <c r="B84" s="1" t="s">
        <v>11</v>
      </c>
      <c r="C84" s="2">
        <v>2</v>
      </c>
      <c r="D84" s="2">
        <v>3</v>
      </c>
      <c r="E84" s="2">
        <v>3.3</v>
      </c>
      <c r="F84" s="2">
        <v>4</v>
      </c>
      <c r="G84" s="2">
        <v>2</v>
      </c>
      <c r="H84" s="2">
        <f t="shared" si="5"/>
        <v>3</v>
      </c>
    </row>
    <row r="85" spans="1:8" ht="12.75">
      <c r="A85" t="s">
        <v>97</v>
      </c>
      <c r="B85" s="1" t="s">
        <v>13</v>
      </c>
      <c r="C85" s="2">
        <v>4</v>
      </c>
      <c r="D85" s="2">
        <v>2.3</v>
      </c>
      <c r="E85" s="2">
        <v>2</v>
      </c>
      <c r="F85" s="2">
        <v>2.7</v>
      </c>
      <c r="G85" s="2">
        <v>2</v>
      </c>
      <c r="H85" s="2">
        <f t="shared" si="5"/>
        <v>2.7</v>
      </c>
    </row>
    <row r="86" spans="1:8" ht="12.75">
      <c r="A86" t="s">
        <v>98</v>
      </c>
      <c r="B86" s="1" t="s">
        <v>15</v>
      </c>
      <c r="C86" s="2">
        <v>4</v>
      </c>
      <c r="D86" s="2">
        <v>4.3</v>
      </c>
      <c r="E86" s="2">
        <v>3.3</v>
      </c>
      <c r="F86" s="2">
        <v>3.7</v>
      </c>
      <c r="G86" s="2">
        <v>3</v>
      </c>
      <c r="H86" s="2">
        <f t="shared" si="5"/>
        <v>3.7</v>
      </c>
    </row>
    <row r="87" spans="1:8" ht="12.75">
      <c r="A87" t="s">
        <v>99</v>
      </c>
      <c r="B87" s="1" t="s">
        <v>17</v>
      </c>
      <c r="C87" s="2">
        <v>3.7</v>
      </c>
      <c r="D87" s="2">
        <v>3.3</v>
      </c>
      <c r="E87" s="2">
        <v>3.7</v>
      </c>
      <c r="F87" s="2">
        <v>4</v>
      </c>
      <c r="G87" s="2">
        <v>3</v>
      </c>
      <c r="H87" s="2">
        <f t="shared" si="5"/>
        <v>3.7</v>
      </c>
    </row>
    <row r="88" spans="1:8" ht="12.75">
      <c r="A88" t="s">
        <v>100</v>
      </c>
      <c r="B88" s="1" t="s">
        <v>19</v>
      </c>
      <c r="C88" s="2">
        <v>2</v>
      </c>
      <c r="D88" s="2">
        <v>2</v>
      </c>
      <c r="E88" s="2">
        <v>3</v>
      </c>
      <c r="F88" s="2">
        <v>3.3</v>
      </c>
      <c r="G88" s="2">
        <v>2</v>
      </c>
      <c r="H88" s="2">
        <f t="shared" si="5"/>
        <v>2.7</v>
      </c>
    </row>
    <row r="89" spans="1:8" ht="12.75">
      <c r="A89" t="s">
        <v>101</v>
      </c>
      <c r="B89" s="1" t="s">
        <v>9</v>
      </c>
      <c r="C89" s="2">
        <v>2.7</v>
      </c>
      <c r="D89" s="2">
        <v>3</v>
      </c>
      <c r="E89" s="2">
        <v>3.7</v>
      </c>
      <c r="F89" s="2">
        <v>3.3</v>
      </c>
      <c r="G89" s="2">
        <v>2</v>
      </c>
      <c r="H89" s="2">
        <f t="shared" si="5"/>
        <v>3</v>
      </c>
    </row>
    <row r="90" spans="1:8" ht="12.75">
      <c r="A90" t="s">
        <v>102</v>
      </c>
      <c r="B90" s="1" t="s">
        <v>11</v>
      </c>
      <c r="C90" s="2">
        <v>1.7</v>
      </c>
      <c r="D90" s="2">
        <v>1.7</v>
      </c>
      <c r="E90" s="2">
        <v>2.3</v>
      </c>
      <c r="F90" s="2">
        <v>3.3</v>
      </c>
      <c r="G90" s="2">
        <v>2</v>
      </c>
      <c r="H90" s="2">
        <f t="shared" si="5"/>
        <v>2.3</v>
      </c>
    </row>
    <row r="91" spans="1:8" ht="12.75">
      <c r="A91" t="s">
        <v>103</v>
      </c>
      <c r="B91" s="1" t="s">
        <v>13</v>
      </c>
      <c r="C91" s="2">
        <v>4</v>
      </c>
      <c r="D91" s="2">
        <v>3.7</v>
      </c>
      <c r="E91" s="2">
        <v>4</v>
      </c>
      <c r="F91" s="2">
        <v>4.3</v>
      </c>
      <c r="G91" s="2">
        <v>4</v>
      </c>
      <c r="H91" s="2">
        <f t="shared" si="5"/>
        <v>4</v>
      </c>
    </row>
    <row r="92" spans="1:8" ht="12.75">
      <c r="A92" t="s">
        <v>104</v>
      </c>
      <c r="B92" s="1" t="s">
        <v>15</v>
      </c>
      <c r="C92" s="2">
        <v>2.3</v>
      </c>
      <c r="D92" s="2">
        <v>2.7</v>
      </c>
      <c r="E92" s="2">
        <v>3</v>
      </c>
      <c r="F92" s="2">
        <v>3.3</v>
      </c>
      <c r="G92" s="2">
        <v>3</v>
      </c>
      <c r="H92" s="2">
        <f t="shared" si="5"/>
        <v>3</v>
      </c>
    </row>
    <row r="93" spans="1:8" ht="12.75">
      <c r="A93" t="s">
        <v>105</v>
      </c>
      <c r="B93" s="1" t="s">
        <v>17</v>
      </c>
      <c r="C93" s="2">
        <v>2.7</v>
      </c>
      <c r="D93" s="2">
        <v>2.3</v>
      </c>
      <c r="E93" s="2">
        <v>3.3</v>
      </c>
      <c r="F93" s="2">
        <v>3.7</v>
      </c>
      <c r="G93" s="2">
        <v>3</v>
      </c>
      <c r="H93" s="2">
        <f t="shared" si="5"/>
        <v>3</v>
      </c>
    </row>
    <row r="94" spans="1:8" ht="12.75">
      <c r="A94" t="s">
        <v>106</v>
      </c>
      <c r="B94" s="1" t="s">
        <v>19</v>
      </c>
      <c r="C94" s="2">
        <v>3</v>
      </c>
      <c r="D94" s="2">
        <v>2</v>
      </c>
      <c r="E94" s="2">
        <v>1.7</v>
      </c>
      <c r="F94" s="2">
        <v>3</v>
      </c>
      <c r="G94" s="2">
        <v>4</v>
      </c>
      <c r="H94" s="2">
        <f t="shared" si="5"/>
        <v>2.7</v>
      </c>
    </row>
    <row r="95" spans="1:8" ht="12.75">
      <c r="A95" t="s">
        <v>107</v>
      </c>
      <c r="B95" s="1" t="s">
        <v>9</v>
      </c>
      <c r="C95" s="2">
        <v>1.7</v>
      </c>
      <c r="D95" s="2">
        <v>3</v>
      </c>
      <c r="E95" s="2">
        <v>3.3</v>
      </c>
      <c r="F95" s="2">
        <v>3.7</v>
      </c>
      <c r="G95" s="2">
        <v>3</v>
      </c>
      <c r="H95" s="2">
        <f t="shared" si="5"/>
        <v>3</v>
      </c>
    </row>
    <row r="96" spans="1:8" ht="12.75">
      <c r="A96" t="s">
        <v>108</v>
      </c>
      <c r="B96" s="1" t="s">
        <v>11</v>
      </c>
      <c r="C96" s="2">
        <v>2.3</v>
      </c>
      <c r="D96" s="2">
        <v>2</v>
      </c>
      <c r="E96" s="2">
        <v>3.3</v>
      </c>
      <c r="F96" s="2">
        <v>3.3</v>
      </c>
      <c r="G96" s="2">
        <v>4</v>
      </c>
      <c r="H96" s="2">
        <f t="shared" si="5"/>
        <v>3</v>
      </c>
    </row>
    <row r="97" spans="1:8" ht="12.75">
      <c r="A97" t="s">
        <v>109</v>
      </c>
      <c r="B97" s="1" t="s">
        <v>13</v>
      </c>
      <c r="C97" s="2">
        <v>3.3</v>
      </c>
      <c r="D97" s="2">
        <v>3.7</v>
      </c>
      <c r="E97" s="2">
        <v>4</v>
      </c>
      <c r="F97" s="2">
        <v>4.3</v>
      </c>
      <c r="G97" s="2">
        <v>3</v>
      </c>
      <c r="H97" s="2">
        <f t="shared" si="5"/>
        <v>3.7</v>
      </c>
    </row>
    <row r="98" spans="1:8" ht="12.75">
      <c r="A98" t="s">
        <v>110</v>
      </c>
      <c r="B98" s="1" t="s">
        <v>15</v>
      </c>
      <c r="C98" s="2">
        <v>3.7</v>
      </c>
      <c r="D98" s="2">
        <v>2.3</v>
      </c>
      <c r="E98" s="2">
        <v>3.3</v>
      </c>
      <c r="F98" s="2">
        <v>3.7</v>
      </c>
      <c r="G98" s="2">
        <v>3</v>
      </c>
      <c r="H98" s="2">
        <f t="shared" si="5"/>
        <v>3.3</v>
      </c>
    </row>
    <row r="99" spans="1:8" ht="12.75">
      <c r="A99" t="s">
        <v>111</v>
      </c>
      <c r="B99" s="1" t="s">
        <v>17</v>
      </c>
      <c r="C99" s="2">
        <v>2</v>
      </c>
      <c r="D99" s="2">
        <v>3</v>
      </c>
      <c r="E99" s="2">
        <v>3.3</v>
      </c>
      <c r="F99" s="2">
        <v>2.7</v>
      </c>
      <c r="G99" s="2">
        <v>3</v>
      </c>
      <c r="H99" s="2">
        <f aca="true" t="shared" si="6" ref="H99:H114">HLOOKUP((C99*0.15)+(D99*0.2)+(E99*0.2)+(F99*0.25)+(G99*0.2),GrdLkUp,2)</f>
        <v>2.7</v>
      </c>
    </row>
    <row r="100" spans="1:8" ht="12.75">
      <c r="A100" t="s">
        <v>112</v>
      </c>
      <c r="B100" s="1" t="s">
        <v>19</v>
      </c>
      <c r="C100" s="2">
        <v>2.7</v>
      </c>
      <c r="D100" s="2">
        <v>2</v>
      </c>
      <c r="E100" s="2">
        <v>3.7</v>
      </c>
      <c r="F100" s="2">
        <v>3.3</v>
      </c>
      <c r="G100" s="2">
        <v>3</v>
      </c>
      <c r="H100" s="2">
        <f t="shared" si="6"/>
        <v>3</v>
      </c>
    </row>
    <row r="101" spans="1:8" ht="12.75">
      <c r="A101" t="s">
        <v>113</v>
      </c>
      <c r="B101" s="1" t="s">
        <v>17</v>
      </c>
      <c r="C101" s="2">
        <v>3</v>
      </c>
      <c r="D101" s="2">
        <v>2</v>
      </c>
      <c r="E101" s="2">
        <v>3.3</v>
      </c>
      <c r="F101" s="2">
        <v>3.3</v>
      </c>
      <c r="G101" s="2">
        <v>3</v>
      </c>
      <c r="H101" s="2">
        <f t="shared" si="6"/>
        <v>3</v>
      </c>
    </row>
    <row r="102" spans="1:8" ht="12.75">
      <c r="A102" t="s">
        <v>114</v>
      </c>
      <c r="B102" s="1" t="s">
        <v>19</v>
      </c>
      <c r="C102" s="2">
        <v>3.3</v>
      </c>
      <c r="D102" s="2">
        <v>3.7</v>
      </c>
      <c r="E102" s="2">
        <v>4</v>
      </c>
      <c r="F102" s="2">
        <v>4.3</v>
      </c>
      <c r="G102" s="2">
        <v>4</v>
      </c>
      <c r="H102" s="2">
        <f t="shared" si="6"/>
        <v>4</v>
      </c>
    </row>
    <row r="103" spans="1:8" ht="12.75">
      <c r="A103" t="s">
        <v>115</v>
      </c>
      <c r="B103" s="1" t="s">
        <v>9</v>
      </c>
      <c r="C103" s="2">
        <v>2.3</v>
      </c>
      <c r="D103" s="2">
        <v>2.3</v>
      </c>
      <c r="E103" s="2">
        <v>3.3</v>
      </c>
      <c r="F103" s="2">
        <v>3.7</v>
      </c>
      <c r="G103" s="2">
        <v>3</v>
      </c>
      <c r="H103" s="2">
        <f t="shared" si="6"/>
        <v>3</v>
      </c>
    </row>
    <row r="104" spans="1:8" ht="12.75">
      <c r="A104" t="s">
        <v>116</v>
      </c>
      <c r="B104" s="1" t="s">
        <v>11</v>
      </c>
      <c r="C104" s="2">
        <v>1.7</v>
      </c>
      <c r="D104" s="2">
        <v>3</v>
      </c>
      <c r="E104" s="2">
        <v>3.3</v>
      </c>
      <c r="F104" s="2">
        <v>2.7</v>
      </c>
      <c r="G104" s="2">
        <v>3</v>
      </c>
      <c r="H104" s="2">
        <f t="shared" si="6"/>
        <v>2.7</v>
      </c>
    </row>
    <row r="105" spans="1:8" ht="12.75">
      <c r="A105" t="s">
        <v>117</v>
      </c>
      <c r="B105" s="1" t="s">
        <v>13</v>
      </c>
      <c r="C105" s="2">
        <v>3.7</v>
      </c>
      <c r="D105" s="2"/>
      <c r="E105" s="2">
        <v>3.7</v>
      </c>
      <c r="F105" s="2">
        <v>3.3</v>
      </c>
      <c r="G105" s="2">
        <v>3</v>
      </c>
      <c r="H105" s="2">
        <f t="shared" si="6"/>
        <v>2.7</v>
      </c>
    </row>
    <row r="106" spans="1:8" ht="12.75">
      <c r="A106" t="s">
        <v>118</v>
      </c>
      <c r="B106" s="1" t="s">
        <v>15</v>
      </c>
      <c r="C106" s="2">
        <v>3.3</v>
      </c>
      <c r="D106" s="2">
        <v>3.3</v>
      </c>
      <c r="E106" s="2">
        <v>2</v>
      </c>
      <c r="F106" s="2">
        <v>3.7</v>
      </c>
      <c r="G106" s="2">
        <v>3</v>
      </c>
      <c r="H106" s="2">
        <f t="shared" si="6"/>
        <v>3</v>
      </c>
    </row>
    <row r="107" spans="1:8" ht="12.75">
      <c r="A107" t="s">
        <v>119</v>
      </c>
      <c r="B107" s="1" t="s">
        <v>17</v>
      </c>
      <c r="C107" s="2">
        <v>2.7</v>
      </c>
      <c r="D107" s="2">
        <v>3</v>
      </c>
      <c r="E107" s="2">
        <v>3</v>
      </c>
      <c r="F107" s="2">
        <v>4</v>
      </c>
      <c r="G107" s="2">
        <v>2</v>
      </c>
      <c r="H107" s="2">
        <f t="shared" si="6"/>
        <v>3</v>
      </c>
    </row>
    <row r="108" spans="1:8" ht="12.75">
      <c r="A108" t="s">
        <v>120</v>
      </c>
      <c r="B108" s="1" t="s">
        <v>19</v>
      </c>
      <c r="C108" s="2">
        <v>0.7</v>
      </c>
      <c r="D108" s="2">
        <v>1</v>
      </c>
      <c r="E108" s="2">
        <v>1.3</v>
      </c>
      <c r="F108" s="2">
        <v>1.7</v>
      </c>
      <c r="G108" s="2">
        <v>2</v>
      </c>
      <c r="H108" s="2">
        <f t="shared" si="6"/>
        <v>1.3</v>
      </c>
    </row>
    <row r="109" spans="1:8" ht="12.75">
      <c r="A109" t="s">
        <v>121</v>
      </c>
      <c r="B109" s="1" t="s">
        <v>9</v>
      </c>
      <c r="C109" s="2">
        <v>1</v>
      </c>
      <c r="D109" s="2">
        <v>2</v>
      </c>
      <c r="E109" s="2">
        <v>2.3</v>
      </c>
      <c r="F109" s="2">
        <v>2.3</v>
      </c>
      <c r="G109" s="2">
        <v>1</v>
      </c>
      <c r="H109" s="2">
        <f t="shared" si="6"/>
        <v>1.7</v>
      </c>
    </row>
    <row r="110" spans="1:8" ht="12.75">
      <c r="A110" t="s">
        <v>122</v>
      </c>
      <c r="B110" s="1" t="s">
        <v>11</v>
      </c>
      <c r="C110" s="2">
        <v>2</v>
      </c>
      <c r="D110" s="2">
        <v>1.7</v>
      </c>
      <c r="E110" s="2">
        <v>2.3</v>
      </c>
      <c r="F110" s="2">
        <v>3.3</v>
      </c>
      <c r="G110" s="2">
        <v>2</v>
      </c>
      <c r="H110" s="2">
        <f t="shared" si="6"/>
        <v>2.3</v>
      </c>
    </row>
    <row r="111" spans="1:8" ht="12.75">
      <c r="A111" t="s">
        <v>123</v>
      </c>
      <c r="B111" s="1" t="s">
        <v>13</v>
      </c>
      <c r="C111" s="2">
        <v>1.3</v>
      </c>
      <c r="D111" s="2">
        <v>2.7</v>
      </c>
      <c r="E111" s="2">
        <v>2.3</v>
      </c>
      <c r="F111" s="2">
        <v>3.7</v>
      </c>
      <c r="G111" s="2">
        <v>3</v>
      </c>
      <c r="H111" s="2">
        <f t="shared" si="6"/>
        <v>2.7</v>
      </c>
    </row>
    <row r="112" spans="1:8" ht="12.75">
      <c r="A112" t="s">
        <v>124</v>
      </c>
      <c r="B112" s="1" t="s">
        <v>15</v>
      </c>
      <c r="C112" s="2">
        <v>2.7</v>
      </c>
      <c r="D112" s="2">
        <v>3.7</v>
      </c>
      <c r="E112" s="2">
        <v>4</v>
      </c>
      <c r="F112" s="2">
        <v>4</v>
      </c>
      <c r="G112" s="2">
        <v>2</v>
      </c>
      <c r="H112" s="2">
        <f t="shared" si="6"/>
        <v>3.3</v>
      </c>
    </row>
    <row r="113" spans="1:8" ht="12.75">
      <c r="A113" t="s">
        <v>125</v>
      </c>
      <c r="B113" s="1" t="s">
        <v>19</v>
      </c>
      <c r="C113" s="2"/>
      <c r="D113" s="2">
        <v>3</v>
      </c>
      <c r="E113" s="2">
        <v>3.3</v>
      </c>
      <c r="F113" s="2">
        <v>3.7</v>
      </c>
      <c r="G113" s="2">
        <v>3</v>
      </c>
      <c r="H113" s="2">
        <f t="shared" si="6"/>
        <v>2.7</v>
      </c>
    </row>
    <row r="114" spans="1:8" ht="12.75">
      <c r="A114" t="s">
        <v>126</v>
      </c>
      <c r="B114" s="1" t="s">
        <v>9</v>
      </c>
      <c r="C114" s="2">
        <v>3.7</v>
      </c>
      <c r="D114" s="2">
        <v>4</v>
      </c>
      <c r="E114" s="2">
        <v>4.3</v>
      </c>
      <c r="F114" s="2">
        <v>4</v>
      </c>
      <c r="G114" s="2">
        <v>4</v>
      </c>
      <c r="H114" s="2">
        <f t="shared" si="6"/>
        <v>4</v>
      </c>
    </row>
    <row r="115" spans="1:8" ht="12.75">
      <c r="A115" t="s">
        <v>127</v>
      </c>
      <c r="B115" s="1" t="s">
        <v>11</v>
      </c>
      <c r="C115" s="2">
        <v>2</v>
      </c>
      <c r="D115" s="2">
        <v>3</v>
      </c>
      <c r="E115" s="2">
        <v>3.3</v>
      </c>
      <c r="F115" s="2">
        <v>4</v>
      </c>
      <c r="G115" s="2">
        <v>2</v>
      </c>
      <c r="H115" s="2">
        <f>HLOOKUP((C115*0.15)+(D115*0.2)+(E115*0.2)+(F115*0.25)+(G115*0.2),GrdLkUp,2)</f>
        <v>3</v>
      </c>
    </row>
    <row r="116" spans="1:8" ht="12.75">
      <c r="A116" t="s">
        <v>128</v>
      </c>
      <c r="B116" s="1" t="s">
        <v>13</v>
      </c>
      <c r="C116" s="2">
        <v>4</v>
      </c>
      <c r="D116" s="2">
        <v>2.3</v>
      </c>
      <c r="E116" s="2">
        <v>2</v>
      </c>
      <c r="F116" s="2">
        <v>2.7</v>
      </c>
      <c r="G116" s="2">
        <v>2</v>
      </c>
      <c r="H116" s="2">
        <f>HLOOKUP((C116*0.15)+(D116*0.2)+(E116*0.2)+(F116*0.25)+(G116*0.2),GrdLkUp,2)</f>
        <v>2.7</v>
      </c>
    </row>
    <row r="117" spans="1:8" ht="12.75">
      <c r="A117" t="s">
        <v>129</v>
      </c>
      <c r="B117" s="1" t="s">
        <v>15</v>
      </c>
      <c r="C117" s="2">
        <v>4</v>
      </c>
      <c r="D117" s="2">
        <v>4.3</v>
      </c>
      <c r="E117" s="2">
        <v>3.3</v>
      </c>
      <c r="F117" s="2">
        <v>3.7</v>
      </c>
      <c r="G117" s="2">
        <v>3</v>
      </c>
      <c r="H117" s="2">
        <f>HLOOKUP((C117*0.15)+(D117*0.2)+(E117*0.2)+(F117*0.25)+(G117*0.2),GrdLkUp,2)</f>
        <v>3.7</v>
      </c>
    </row>
    <row r="118" spans="1:8" ht="12.75">
      <c r="A118" t="s">
        <v>130</v>
      </c>
      <c r="B118" s="1" t="s">
        <v>17</v>
      </c>
      <c r="C118" s="2">
        <v>3.7</v>
      </c>
      <c r="D118" s="2">
        <v>3.3</v>
      </c>
      <c r="E118" s="2">
        <v>3.7</v>
      </c>
      <c r="F118" s="2">
        <v>4</v>
      </c>
      <c r="G118" s="2">
        <v>3</v>
      </c>
      <c r="H118" s="2">
        <f>HLOOKUP((C118*0.15)+(D118*0.2)+(E118*0.2)+(F118*0.25)+(G118*0.2),GrdLkUp,2)</f>
        <v>3.7</v>
      </c>
    </row>
    <row r="119" spans="1:8" ht="12.75">
      <c r="A119" t="s">
        <v>131</v>
      </c>
      <c r="B119" s="1" t="s">
        <v>19</v>
      </c>
      <c r="C119" s="2">
        <v>2</v>
      </c>
      <c r="D119" s="2">
        <v>2</v>
      </c>
      <c r="E119" s="2">
        <v>3</v>
      </c>
      <c r="F119" s="2">
        <v>3.3</v>
      </c>
      <c r="G119" s="2">
        <v>2</v>
      </c>
      <c r="H119" s="2">
        <f>HLOOKUP((C119*0.15)+(D119*0.2)+(E119*0.2)+(F119*0.25)+(G119*0.2),GrdLkUp,2)</f>
        <v>2.7</v>
      </c>
    </row>
    <row r="121" spans="1:8" ht="12.75">
      <c r="A121" t="s">
        <v>132</v>
      </c>
      <c r="C121">
        <f aca="true" t="shared" si="7" ref="C121:H121">COUNTA(C2:C119)</f>
        <v>115</v>
      </c>
      <c r="D121">
        <f t="shared" si="7"/>
        <v>110</v>
      </c>
      <c r="E121">
        <f t="shared" si="7"/>
        <v>114</v>
      </c>
      <c r="F121">
        <f t="shared" si="7"/>
        <v>117</v>
      </c>
      <c r="G121">
        <f t="shared" si="7"/>
        <v>117</v>
      </c>
      <c r="H121">
        <f t="shared" si="7"/>
        <v>118</v>
      </c>
    </row>
    <row r="122" spans="1:8" ht="12.75">
      <c r="A122" t="s">
        <v>133</v>
      </c>
      <c r="C122" s="4">
        <f aca="true" t="shared" si="8" ref="C122:H122">(SUM(C2:C119)/C121)</f>
        <v>2.6495652173913045</v>
      </c>
      <c r="D122" s="4">
        <f t="shared" si="8"/>
        <v>2.8</v>
      </c>
      <c r="E122" s="4">
        <f t="shared" si="8"/>
        <v>3.10964912280702</v>
      </c>
      <c r="F122" s="4">
        <f t="shared" si="8"/>
        <v>3.471794871794872</v>
      </c>
      <c r="G122" s="4">
        <f t="shared" si="8"/>
        <v>2.769230769230769</v>
      </c>
      <c r="H122" s="4">
        <f t="shared" si="8"/>
        <v>2.920338983050846</v>
      </c>
    </row>
    <row r="124" spans="1:8" ht="12.75">
      <c r="A124" t="s">
        <v>134</v>
      </c>
      <c r="C124">
        <f aca="true" t="shared" si="9" ref="C124:H124">DCOUNTA(DB,C1,Sec1)</f>
        <v>19</v>
      </c>
      <c r="D124">
        <f t="shared" si="9"/>
        <v>20</v>
      </c>
      <c r="E124">
        <f t="shared" si="9"/>
        <v>20</v>
      </c>
      <c r="F124">
        <f t="shared" si="9"/>
        <v>20</v>
      </c>
      <c r="G124">
        <f t="shared" si="9"/>
        <v>19</v>
      </c>
      <c r="H124">
        <f t="shared" si="9"/>
        <v>20</v>
      </c>
    </row>
    <row r="125" spans="1:8" ht="12.75">
      <c r="A125" t="s">
        <v>135</v>
      </c>
      <c r="C125" s="4">
        <f aca="true" t="shared" si="10" ref="C125:H125">DAVERAGE(DB,C1,Sec1)</f>
        <v>2.2526315789473688</v>
      </c>
      <c r="D125" s="4">
        <f t="shared" si="10"/>
        <v>2.9949999999999997</v>
      </c>
      <c r="E125" s="4">
        <f t="shared" si="10"/>
        <v>3.329999999999999</v>
      </c>
      <c r="F125" s="4">
        <f t="shared" si="10"/>
        <v>3.4850000000000003</v>
      </c>
      <c r="G125" s="4">
        <f t="shared" si="10"/>
        <v>2.736842105263158</v>
      </c>
      <c r="H125" s="4">
        <f t="shared" si="10"/>
        <v>2.97</v>
      </c>
    </row>
    <row r="126" spans="1:8" ht="12.75">
      <c r="A126" t="s">
        <v>136</v>
      </c>
      <c r="C126">
        <f aca="true" t="shared" si="11" ref="C126:H126">DCOUNTA(DB,C1,Sec2)</f>
        <v>20</v>
      </c>
      <c r="D126">
        <f t="shared" si="11"/>
        <v>19</v>
      </c>
      <c r="E126">
        <f t="shared" si="11"/>
        <v>20</v>
      </c>
      <c r="F126">
        <f t="shared" si="11"/>
        <v>21</v>
      </c>
      <c r="G126">
        <f t="shared" si="11"/>
        <v>21</v>
      </c>
      <c r="H126">
        <f t="shared" si="11"/>
        <v>21</v>
      </c>
    </row>
    <row r="127" spans="1:8" ht="12.75">
      <c r="A127" t="s">
        <v>137</v>
      </c>
      <c r="C127" s="4">
        <f aca="true" t="shared" si="12" ref="C127:H127">DAVERAGE(DB,C1,Sec2)</f>
        <v>2.355</v>
      </c>
      <c r="D127" s="4">
        <f t="shared" si="12"/>
        <v>2.5157894736842104</v>
      </c>
      <c r="E127" s="4">
        <f t="shared" si="12"/>
        <v>2.9949999999999997</v>
      </c>
      <c r="F127" s="4">
        <f t="shared" si="12"/>
        <v>3.3476190476190473</v>
      </c>
      <c r="G127" s="4">
        <f t="shared" si="12"/>
        <v>2.857142857142857</v>
      </c>
      <c r="H127" s="4">
        <f t="shared" si="12"/>
        <v>2.7809523809523813</v>
      </c>
    </row>
    <row r="128" spans="1:8" ht="12.75">
      <c r="A128" t="s">
        <v>138</v>
      </c>
      <c r="C128">
        <f aca="true" t="shared" si="13" ref="C128:H128">C124+C126</f>
        <v>39</v>
      </c>
      <c r="D128">
        <f t="shared" si="13"/>
        <v>39</v>
      </c>
      <c r="E128">
        <f t="shared" si="13"/>
        <v>40</v>
      </c>
      <c r="F128">
        <f t="shared" si="13"/>
        <v>41</v>
      </c>
      <c r="G128">
        <f t="shared" si="13"/>
        <v>40</v>
      </c>
      <c r="H128">
        <f t="shared" si="13"/>
        <v>41</v>
      </c>
    </row>
    <row r="129" spans="1:8" ht="12.75">
      <c r="A129" t="s">
        <v>139</v>
      </c>
      <c r="C129" s="4">
        <f aca="true" t="shared" si="14" ref="C129:H129">((C124*C125)+(C126*C127))/C128</f>
        <v>2.3051282051282054</v>
      </c>
      <c r="D129" s="4">
        <f t="shared" si="14"/>
        <v>2.761538461538461</v>
      </c>
      <c r="E129" s="4">
        <f t="shared" si="14"/>
        <v>3.162499999999999</v>
      </c>
      <c r="F129" s="4">
        <f t="shared" si="14"/>
        <v>3.4146341463414633</v>
      </c>
      <c r="G129" s="4">
        <f t="shared" si="14"/>
        <v>2.8</v>
      </c>
      <c r="H129" s="4">
        <f t="shared" si="14"/>
        <v>2.8731707317073174</v>
      </c>
    </row>
    <row r="131" spans="1:8" ht="12.75">
      <c r="A131" t="s">
        <v>140</v>
      </c>
      <c r="C131">
        <f aca="true" t="shared" si="15" ref="C131:H131">DCOUNTA(DB,C1,Sec3)</f>
        <v>21</v>
      </c>
      <c r="D131">
        <f t="shared" si="15"/>
        <v>18</v>
      </c>
      <c r="E131">
        <f t="shared" si="15"/>
        <v>21</v>
      </c>
      <c r="F131">
        <f t="shared" si="15"/>
        <v>21</v>
      </c>
      <c r="G131">
        <f t="shared" si="15"/>
        <v>21</v>
      </c>
      <c r="H131">
        <f t="shared" si="15"/>
        <v>21</v>
      </c>
    </row>
    <row r="132" spans="1:8" ht="12.75">
      <c r="A132" t="s">
        <v>140</v>
      </c>
      <c r="C132" s="4">
        <f aca="true" t="shared" si="16" ref="C132:H132">DAVERAGE(DB,C1,Sec4)</f>
        <v>3.210526315789474</v>
      </c>
      <c r="D132" s="4">
        <f t="shared" si="16"/>
        <v>3.3105263157894735</v>
      </c>
      <c r="E132" s="4">
        <f t="shared" si="16"/>
        <v>3.1555555555555554</v>
      </c>
      <c r="F132" s="4">
        <f t="shared" si="16"/>
        <v>3.622222222222223</v>
      </c>
      <c r="G132" s="4">
        <f t="shared" si="16"/>
        <v>2.6842105263157894</v>
      </c>
      <c r="H132" s="4">
        <f t="shared" si="16"/>
        <v>3.1578947368421053</v>
      </c>
    </row>
    <row r="133" spans="1:8" ht="12.75">
      <c r="A133" t="s">
        <v>141</v>
      </c>
      <c r="C133">
        <f aca="true" t="shared" si="17" ref="C133:H133">DCOUNTA(DB,C1,Sec4)</f>
        <v>19</v>
      </c>
      <c r="D133">
        <f t="shared" si="17"/>
        <v>19</v>
      </c>
      <c r="E133">
        <f t="shared" si="17"/>
        <v>18</v>
      </c>
      <c r="F133">
        <f t="shared" si="17"/>
        <v>18</v>
      </c>
      <c r="G133">
        <f t="shared" si="17"/>
        <v>19</v>
      </c>
      <c r="H133">
        <f t="shared" si="17"/>
        <v>19</v>
      </c>
    </row>
    <row r="134" spans="1:8" ht="12.75">
      <c r="A134" t="s">
        <v>142</v>
      </c>
      <c r="C134" s="4">
        <f aca="true" t="shared" si="18" ref="C134:H134">DAVERAGE(DB,C1,Sec4)</f>
        <v>3.210526315789474</v>
      </c>
      <c r="D134" s="4">
        <f t="shared" si="18"/>
        <v>3.3105263157894735</v>
      </c>
      <c r="E134" s="4">
        <f t="shared" si="18"/>
        <v>3.1555555555555554</v>
      </c>
      <c r="F134" s="4">
        <f t="shared" si="18"/>
        <v>3.622222222222223</v>
      </c>
      <c r="G134" s="4">
        <f t="shared" si="18"/>
        <v>2.6842105263157894</v>
      </c>
      <c r="H134" s="4">
        <f t="shared" si="18"/>
        <v>3.1578947368421053</v>
      </c>
    </row>
    <row r="135" spans="1:8" ht="12.75">
      <c r="A135" t="s">
        <v>143</v>
      </c>
      <c r="C135">
        <f aca="true" t="shared" si="19" ref="C135:H135">C131+C133</f>
        <v>40</v>
      </c>
      <c r="D135">
        <f t="shared" si="19"/>
        <v>37</v>
      </c>
      <c r="E135">
        <f t="shared" si="19"/>
        <v>39</v>
      </c>
      <c r="F135">
        <f t="shared" si="19"/>
        <v>39</v>
      </c>
      <c r="G135">
        <f t="shared" si="19"/>
        <v>40</v>
      </c>
      <c r="H135">
        <f t="shared" si="19"/>
        <v>40</v>
      </c>
    </row>
    <row r="136" spans="1:8" ht="12.75">
      <c r="A136" t="s">
        <v>144</v>
      </c>
      <c r="C136" s="4">
        <f aca="true" t="shared" si="20" ref="C136:H136">((C131*C132)+(C133*C134))/C135</f>
        <v>3.210526315789474</v>
      </c>
      <c r="D136" s="4">
        <f t="shared" si="20"/>
        <v>3.3105263157894735</v>
      </c>
      <c r="E136" s="4">
        <f t="shared" si="20"/>
        <v>3.1555555555555554</v>
      </c>
      <c r="F136" s="4">
        <f t="shared" si="20"/>
        <v>3.622222222222223</v>
      </c>
      <c r="G136" s="4">
        <f t="shared" si="20"/>
        <v>2.6842105263157894</v>
      </c>
      <c r="H136" s="4">
        <f t="shared" si="20"/>
        <v>3.1578947368421053</v>
      </c>
    </row>
    <row r="138" spans="1:8" ht="12.75">
      <c r="A138" t="s">
        <v>145</v>
      </c>
      <c r="C138">
        <f aca="true" t="shared" si="21" ref="C138:H138">DCOUNTA(DB,C1,Sec5)</f>
        <v>19</v>
      </c>
      <c r="D138">
        <f t="shared" si="21"/>
        <v>18</v>
      </c>
      <c r="E138">
        <f t="shared" si="21"/>
        <v>20</v>
      </c>
      <c r="F138">
        <f t="shared" si="21"/>
        <v>20</v>
      </c>
      <c r="G138">
        <f t="shared" si="21"/>
        <v>20</v>
      </c>
      <c r="H138">
        <f t="shared" si="21"/>
        <v>20</v>
      </c>
    </row>
    <row r="139" spans="1:8" ht="12.75">
      <c r="A139" t="s">
        <v>146</v>
      </c>
      <c r="C139" s="4">
        <f aca="true" t="shared" si="22" ref="C139:H139">DAVERAGE(DB,C1,Sec5)</f>
        <v>3.1526315789473682</v>
      </c>
      <c r="D139" s="4">
        <f t="shared" si="22"/>
        <v>2.6</v>
      </c>
      <c r="E139" s="4">
        <f t="shared" si="22"/>
        <v>2.8649999999999998</v>
      </c>
      <c r="F139" s="4">
        <f t="shared" si="22"/>
        <v>3.3850000000000002</v>
      </c>
      <c r="G139" s="4">
        <f t="shared" si="22"/>
        <v>2.85</v>
      </c>
      <c r="H139" s="4">
        <f t="shared" si="22"/>
        <v>2.9050000000000007</v>
      </c>
    </row>
    <row r="140" spans="1:8" ht="12.75">
      <c r="A140" t="s">
        <v>147</v>
      </c>
      <c r="C140">
        <f aca="true" t="shared" si="23" ref="C140:H140">DCOUNTA(DB,C1,Sec6)</f>
        <v>17</v>
      </c>
      <c r="D140">
        <f t="shared" si="23"/>
        <v>16</v>
      </c>
      <c r="E140">
        <f t="shared" si="23"/>
        <v>15</v>
      </c>
      <c r="F140">
        <f t="shared" si="23"/>
        <v>17</v>
      </c>
      <c r="G140">
        <f t="shared" si="23"/>
        <v>17</v>
      </c>
      <c r="H140">
        <f t="shared" si="23"/>
        <v>17</v>
      </c>
    </row>
    <row r="141" spans="1:8" ht="12.75">
      <c r="A141" t="s">
        <v>148</v>
      </c>
      <c r="C141" s="4">
        <f aca="true" t="shared" si="24" ref="C141:H141">DAVERAGE(DB,C1,Sec6)</f>
        <v>2.8352941176470594</v>
      </c>
      <c r="D141" s="4">
        <f t="shared" si="24"/>
        <v>2.6624999999999996</v>
      </c>
      <c r="E141" s="4">
        <f t="shared" si="24"/>
        <v>3.32</v>
      </c>
      <c r="F141" s="4">
        <f t="shared" si="24"/>
        <v>3.588235294117647</v>
      </c>
      <c r="G141" s="4">
        <f t="shared" si="24"/>
        <v>2.8823529411764706</v>
      </c>
      <c r="H141" s="4">
        <f t="shared" si="24"/>
        <v>2.988235294117647</v>
      </c>
    </row>
    <row r="142" spans="1:8" ht="12.75">
      <c r="A142" t="s">
        <v>149</v>
      </c>
      <c r="C142">
        <f aca="true" t="shared" si="25" ref="C142:H142">C138+C140</f>
        <v>36</v>
      </c>
      <c r="D142">
        <f t="shared" si="25"/>
        <v>34</v>
      </c>
      <c r="E142">
        <f t="shared" si="25"/>
        <v>35</v>
      </c>
      <c r="F142">
        <f t="shared" si="25"/>
        <v>37</v>
      </c>
      <c r="G142">
        <f t="shared" si="25"/>
        <v>37</v>
      </c>
      <c r="H142">
        <f t="shared" si="25"/>
        <v>37</v>
      </c>
    </row>
    <row r="143" spans="1:8" ht="12.75">
      <c r="A143" t="s">
        <v>150</v>
      </c>
      <c r="C143" s="4">
        <f aca="true" t="shared" si="26" ref="C143:H143">((C138*C139)+(C140*C141))/C142</f>
        <v>3.002777777777778</v>
      </c>
      <c r="D143" s="4">
        <f t="shared" si="26"/>
        <v>2.6294117647058823</v>
      </c>
      <c r="E143" s="4">
        <f t="shared" si="26"/>
        <v>3.06</v>
      </c>
      <c r="F143" s="4">
        <f t="shared" si="26"/>
        <v>3.478378378378378</v>
      </c>
      <c r="G143" s="4">
        <f t="shared" si="26"/>
        <v>2.864864864864865</v>
      </c>
      <c r="H143" s="4">
        <f t="shared" si="26"/>
        <v>2.9432432432432436</v>
      </c>
    </row>
    <row r="144" ht="13.5" thickBot="1"/>
    <row r="145" spans="2:13" ht="12.75">
      <c r="B145" s="5" t="s">
        <v>1</v>
      </c>
      <c r="C145" s="6" t="s">
        <v>1</v>
      </c>
      <c r="D145" s="6" t="s">
        <v>1</v>
      </c>
      <c r="E145" s="6" t="s">
        <v>1</v>
      </c>
      <c r="F145" s="6" t="s">
        <v>1</v>
      </c>
      <c r="G145" s="7" t="s">
        <v>1</v>
      </c>
      <c r="I145" s="17" t="s">
        <v>2</v>
      </c>
      <c r="J145" s="17" t="s">
        <v>3</v>
      </c>
      <c r="K145" s="17" t="s">
        <v>4</v>
      </c>
      <c r="L145" s="17" t="s">
        <v>5</v>
      </c>
      <c r="M145" s="17" t="s">
        <v>6</v>
      </c>
    </row>
    <row r="146" spans="2:13" ht="13.5" thickBot="1">
      <c r="B146" s="8">
        <v>1</v>
      </c>
      <c r="C146" s="9">
        <v>2</v>
      </c>
      <c r="D146" s="9">
        <v>3</v>
      </c>
      <c r="E146" s="9">
        <v>4</v>
      </c>
      <c r="F146" s="9">
        <v>5</v>
      </c>
      <c r="G146" s="10">
        <v>6</v>
      </c>
      <c r="I146" s="17">
        <v>15</v>
      </c>
      <c r="J146" s="17">
        <v>20</v>
      </c>
      <c r="K146" s="17">
        <v>20</v>
      </c>
      <c r="L146" s="17">
        <v>25</v>
      </c>
      <c r="M146" s="17">
        <v>20</v>
      </c>
    </row>
    <row r="147" ht="13.5" thickBot="1"/>
    <row r="148" spans="2:14" ht="12.75">
      <c r="B148" s="11">
        <v>0</v>
      </c>
      <c r="C148" s="12">
        <v>0.5</v>
      </c>
      <c r="D148" s="12">
        <v>0.85</v>
      </c>
      <c r="E148" s="12">
        <v>1.15</v>
      </c>
      <c r="F148" s="12">
        <v>1.5</v>
      </c>
      <c r="G148" s="12">
        <v>1.85</v>
      </c>
      <c r="H148" s="12">
        <v>2.15</v>
      </c>
      <c r="I148" s="12">
        <v>2.5</v>
      </c>
      <c r="J148" s="12">
        <v>2.85</v>
      </c>
      <c r="K148" s="12">
        <v>3.15</v>
      </c>
      <c r="L148" s="12">
        <v>3.5</v>
      </c>
      <c r="M148" s="12">
        <v>3.85</v>
      </c>
      <c r="N148" s="13">
        <v>4.15</v>
      </c>
    </row>
    <row r="149" spans="2:14" ht="13.5" thickBot="1">
      <c r="B149" s="14">
        <v>0</v>
      </c>
      <c r="C149" s="15">
        <v>0.7</v>
      </c>
      <c r="D149" s="15">
        <v>1</v>
      </c>
      <c r="E149" s="15">
        <v>1.3</v>
      </c>
      <c r="F149" s="15">
        <v>1.7</v>
      </c>
      <c r="G149" s="15">
        <v>2</v>
      </c>
      <c r="H149" s="15">
        <v>2.3</v>
      </c>
      <c r="I149" s="15">
        <v>2.7</v>
      </c>
      <c r="J149" s="15">
        <v>3</v>
      </c>
      <c r="K149" s="15">
        <v>3.3</v>
      </c>
      <c r="L149" s="15">
        <v>3.7</v>
      </c>
      <c r="M149" s="15">
        <v>4</v>
      </c>
      <c r="N149" s="16">
        <v>4.3</v>
      </c>
    </row>
  </sheetData>
  <autoFilter ref="A1:H119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Rabkin</dc:creator>
  <cp:keywords/>
  <dc:description/>
  <cp:lastModifiedBy>Eric S. Rabkin</cp:lastModifiedBy>
  <dcterms:created xsi:type="dcterms:W3CDTF">1997-08-10T21:51:02Z</dcterms:created>
  <dcterms:modified xsi:type="dcterms:W3CDTF">2003-01-24T17:29:24Z</dcterms:modified>
  <cp:category/>
  <cp:version/>
  <cp:contentType/>
  <cp:contentStatus/>
</cp:coreProperties>
</file>